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14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8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612" yWindow="-180" windowWidth="15480" windowHeight="8388" activeTab="8"/>
  </bookViews>
  <sheets>
    <sheet name="PI One" sheetId="1" r:id="rId1"/>
    <sheet name="PI Two" sheetId="2" r:id="rId2"/>
    <sheet name="PI Three" sheetId="3" r:id="rId3"/>
    <sheet name="PI Four" sheetId="4" r:id="rId4"/>
    <sheet name="PI Five" sheetId="5" r:id="rId5"/>
    <sheet name="PI Six" sheetId="6" state="hidden" r:id="rId6"/>
    <sheet name="PI seven &amp; eight" sheetId="7" state="hidden" r:id="rId7"/>
    <sheet name="PI nine &amp; ten" sheetId="8" state="hidden" r:id="rId8"/>
    <sheet name="Total Budget" sheetId="9" r:id="rId9"/>
  </sheets>
  <definedNames>
    <definedName name="Z_1AB19389_5738_4E19_932B_32DED3F878FC_.wvu.Cols" localSheetId="4" hidden="1">'PI Five'!$B:$D</definedName>
    <definedName name="Z_1AB19389_5738_4E19_932B_32DED3F878FC_.wvu.Cols" localSheetId="3" hidden="1">'PI Four'!$B:$D</definedName>
    <definedName name="Z_1AB19389_5738_4E19_932B_32DED3F878FC_.wvu.Cols" localSheetId="7" hidden="1">'PI nine &amp; ten'!$B:$D</definedName>
    <definedName name="Z_1AB19389_5738_4E19_932B_32DED3F878FC_.wvu.Cols" localSheetId="0" hidden="1">'PI One'!$B:$D</definedName>
    <definedName name="Z_1AB19389_5738_4E19_932B_32DED3F878FC_.wvu.Cols" localSheetId="6" hidden="1">'PI seven &amp; eight'!$B:$D</definedName>
    <definedName name="Z_1AB19389_5738_4E19_932B_32DED3F878FC_.wvu.Cols" localSheetId="5" hidden="1">'PI Six'!$B:$D</definedName>
    <definedName name="Z_1AB19389_5738_4E19_932B_32DED3F878FC_.wvu.Cols" localSheetId="2" hidden="1">'PI Three'!$B:$D</definedName>
    <definedName name="Z_1AB19389_5738_4E19_932B_32DED3F878FC_.wvu.Cols" localSheetId="1" hidden="1">'PI Two'!$B:$D</definedName>
    <definedName name="Z_1AB19389_5738_4E19_932B_32DED3F878FC_.wvu.Cols" localSheetId="8" hidden="1">'Total Budget'!$B:$D</definedName>
    <definedName name="Z_1AB19389_5738_4E19_932B_32DED3F878FC_.wvu.Rows" localSheetId="4" hidden="1">'PI Five'!$12:$14</definedName>
    <definedName name="Z_1AB19389_5738_4E19_932B_32DED3F878FC_.wvu.Rows" localSheetId="3" hidden="1">'PI Four'!$12:$14,'PI Four'!$16:$21,'PI Four'!$28:$36,'PI Four'!$44:$49,'PI Four'!$55:$63</definedName>
    <definedName name="Z_1AB19389_5738_4E19_932B_32DED3F878FC_.wvu.Rows" localSheetId="7" hidden="1">'PI nine &amp; ten'!$12:$19,'PI nine &amp; ten'!$27:$34,'PI nine &amp; ten'!$41:$48,'PI nine &amp; ten'!$54:$61</definedName>
    <definedName name="Z_1AB19389_5738_4E19_932B_32DED3F878FC_.wvu.Rows" localSheetId="0" hidden="1">'PI One'!$13:$21,'PI One'!$30:$37,'PI One'!$44:$50,'PI One'!$56:$64</definedName>
    <definedName name="Z_1AB19389_5738_4E19_932B_32DED3F878FC_.wvu.Rows" localSheetId="6" hidden="1">'PI seven &amp; eight'!$12:$17,'PI seven &amp; eight'!$20:$21,'PI seven &amp; eight'!$27:$32,'PI seven &amp; eight'!$35:$36,'PI seven &amp; eight'!$41:$47,'PI seven &amp; eight'!$49:$49,'PI seven &amp; eight'!$55:$60</definedName>
    <definedName name="Z_1AB19389_5738_4E19_932B_32DED3F878FC_.wvu.Rows" localSheetId="5" hidden="1">'PI Six'!$12:$16,'PI Six'!$18:$22,'PI Six'!$27:$31,'PI Six'!$33:$36,'PI Six'!$41:$46,'PI Six'!$48:$49,'PI Six'!$54:$58,'PI Six'!$60:$63</definedName>
    <definedName name="Z_1AB19389_5738_4E19_932B_32DED3F878FC_.wvu.Rows" localSheetId="2" hidden="1">'PI Three'!$12:$13,'PI Three'!$16:$21,'PI Three'!$30:$37,'PI Three'!$43:$49,'PI Three'!$56:$63</definedName>
    <definedName name="Z_1AB19389_5738_4E19_932B_32DED3F878FC_.wvu.Rows" localSheetId="1" hidden="1">'PI Two'!$12:$12,'PI Two'!$15:$21,'PI Two'!$30:$37,'PI Two'!$43:$50,'PI Two'!$56:$64</definedName>
    <definedName name="Z_1AB19389_5738_4E19_932B_32DED3F878FC_.wvu.Rows" localSheetId="8" hidden="1">'Total Budget'!$15:$21,'Total Budget'!$32:$37,'Total Budget'!$45:$51,'Total Budget'!$59:$65,'Total Budget'!$83:$83</definedName>
    <definedName name="Z_7A923FC1_5E6B_4640_98A3_7D91AFD62F71_.wvu.Cols" localSheetId="4" hidden="1">'PI Five'!$B:$D</definedName>
    <definedName name="Z_7A923FC1_5E6B_4640_98A3_7D91AFD62F71_.wvu.Cols" localSheetId="3" hidden="1">'PI Four'!$B:$D</definedName>
    <definedName name="Z_7A923FC1_5E6B_4640_98A3_7D91AFD62F71_.wvu.Cols" localSheetId="7" hidden="1">'PI nine &amp; ten'!$B:$D</definedName>
    <definedName name="Z_7A923FC1_5E6B_4640_98A3_7D91AFD62F71_.wvu.Cols" localSheetId="0" hidden="1">'PI One'!$B:$D</definedName>
    <definedName name="Z_7A923FC1_5E6B_4640_98A3_7D91AFD62F71_.wvu.Cols" localSheetId="6" hidden="1">'PI seven &amp; eight'!$B:$D</definedName>
    <definedName name="Z_7A923FC1_5E6B_4640_98A3_7D91AFD62F71_.wvu.Cols" localSheetId="5" hidden="1">'PI Six'!$B:$D</definedName>
    <definedName name="Z_7A923FC1_5E6B_4640_98A3_7D91AFD62F71_.wvu.Cols" localSheetId="2" hidden="1">'PI Three'!$B:$D</definedName>
    <definedName name="Z_7A923FC1_5E6B_4640_98A3_7D91AFD62F71_.wvu.Cols" localSheetId="1" hidden="1">'PI Two'!$B:$D</definedName>
    <definedName name="Z_7A923FC1_5E6B_4640_98A3_7D91AFD62F71_.wvu.Cols" localSheetId="8" hidden="1">'Total Budget'!$B:$D</definedName>
    <definedName name="Z_7A923FC1_5E6B_4640_98A3_7D91AFD62F71_.wvu.Rows" localSheetId="4" hidden="1">'PI Five'!$12:$15</definedName>
    <definedName name="Z_7A923FC1_5E6B_4640_98A3_7D91AFD62F71_.wvu.Rows" localSheetId="3" hidden="1">'PI Four'!$12:$14</definedName>
    <definedName name="Z_7A923FC1_5E6B_4640_98A3_7D91AFD62F71_.wvu.Rows" localSheetId="7" hidden="1">'PI nine &amp; ten'!$12:$19,'PI nine &amp; ten'!$27:$34,'PI nine &amp; ten'!$41:$48,'PI nine &amp; ten'!$54:$61</definedName>
    <definedName name="Z_7A923FC1_5E6B_4640_98A3_7D91AFD62F71_.wvu.Rows" localSheetId="6" hidden="1">'PI seven &amp; eight'!$12:$17,'PI seven &amp; eight'!$20:$21,'PI seven &amp; eight'!$27:$32,'PI seven &amp; eight'!$35:$36,'PI seven &amp; eight'!$41:$47,'PI seven &amp; eight'!$49:$49,'PI seven &amp; eight'!$55:$60</definedName>
    <definedName name="Z_7A923FC1_5E6B_4640_98A3_7D91AFD62F71_.wvu.Rows" localSheetId="5" hidden="1">'PI Six'!$12:$16,'PI Six'!$18:$22,'PI Six'!$27:$31,'PI Six'!$33:$36,'PI Six'!$41:$46,'PI Six'!$48:$49,'PI Six'!$54:$58,'PI Six'!$60:$63</definedName>
    <definedName name="Z_7A923FC1_5E6B_4640_98A3_7D91AFD62F71_.wvu.Rows" localSheetId="2" hidden="1">'PI Three'!$12:$13</definedName>
    <definedName name="Z_7A923FC1_5E6B_4640_98A3_7D91AFD62F71_.wvu.Rows" localSheetId="1" hidden="1">'PI Two'!$12:$12</definedName>
    <definedName name="Z_7A923FC1_5E6B_4640_98A3_7D91AFD62F71_.wvu.Rows" localSheetId="8" hidden="1">'Total Budget'!$32:$37,'Total Budget'!$45:$51,'Total Budget'!$59:$65,'Total Budget'!$83:$83</definedName>
    <definedName name="Z_7E480A89_9ADD_40D3_AD7C_1B4DAC730927_.wvu.Cols" localSheetId="4" hidden="1">'PI Five'!$B:$D</definedName>
    <definedName name="Z_7E480A89_9ADD_40D3_AD7C_1B4DAC730927_.wvu.Cols" localSheetId="3" hidden="1">'PI Four'!$B:$D</definedName>
    <definedName name="Z_7E480A89_9ADD_40D3_AD7C_1B4DAC730927_.wvu.Cols" localSheetId="7" hidden="1">'PI nine &amp; ten'!$B:$D</definedName>
    <definedName name="Z_7E480A89_9ADD_40D3_AD7C_1B4DAC730927_.wvu.Cols" localSheetId="0" hidden="1">'PI One'!$B:$D</definedName>
    <definedName name="Z_7E480A89_9ADD_40D3_AD7C_1B4DAC730927_.wvu.Cols" localSheetId="6" hidden="1">'PI seven &amp; eight'!$B:$D</definedName>
    <definedName name="Z_7E480A89_9ADD_40D3_AD7C_1B4DAC730927_.wvu.Cols" localSheetId="5" hidden="1">'PI Six'!$B:$D</definedName>
    <definedName name="Z_7E480A89_9ADD_40D3_AD7C_1B4DAC730927_.wvu.Cols" localSheetId="2" hidden="1">'PI Three'!$B:$D</definedName>
    <definedName name="Z_7E480A89_9ADD_40D3_AD7C_1B4DAC730927_.wvu.Cols" localSheetId="1" hidden="1">'PI Two'!$B:$D</definedName>
    <definedName name="Z_7E480A89_9ADD_40D3_AD7C_1B4DAC730927_.wvu.Cols" localSheetId="8" hidden="1">'Total Budget'!$B:$D</definedName>
    <definedName name="Z_7E480A89_9ADD_40D3_AD7C_1B4DAC730927_.wvu.Rows" localSheetId="4" hidden="1">'PI Five'!$12:$14,'PI Five'!$29:$36,'PI Five'!$54:$61</definedName>
    <definedName name="Z_7E480A89_9ADD_40D3_AD7C_1B4DAC730927_.wvu.Rows" localSheetId="3" hidden="1">'PI Four'!$12:$14,'PI Four'!$17:$21,'PI Four'!$30:$36,'PI Four'!$43:$49,'PI Four'!$54:$59,'PI Four'!$62:$63</definedName>
    <definedName name="Z_7E480A89_9ADD_40D3_AD7C_1B4DAC730927_.wvu.Rows" localSheetId="7" hidden="1">'PI nine &amp; ten'!$12:$19,'PI nine &amp; ten'!$27:$34,'PI nine &amp; ten'!$41:$48,'PI nine &amp; ten'!$54:$61</definedName>
    <definedName name="Z_7E480A89_9ADD_40D3_AD7C_1B4DAC730927_.wvu.Rows" localSheetId="6" hidden="1">'PI seven &amp; eight'!$12:$17,'PI seven &amp; eight'!$20:$21,'PI seven &amp; eight'!$27:$32,'PI seven &amp; eight'!$35:$36,'PI seven &amp; eight'!$41:$47,'PI seven &amp; eight'!$49:$49,'PI seven &amp; eight'!$55:$60</definedName>
    <definedName name="Z_7E480A89_9ADD_40D3_AD7C_1B4DAC730927_.wvu.Rows" localSheetId="5" hidden="1">'PI Six'!$12:$16,'PI Six'!$18:$22,'PI Six'!$27:$31,'PI Six'!$33:$36,'PI Six'!$41:$46,'PI Six'!$48:$49,'PI Six'!$54:$58,'PI Six'!$60:$63</definedName>
    <definedName name="Z_7E480A89_9ADD_40D3_AD7C_1B4DAC730927_.wvu.Rows" localSheetId="2" hidden="1">'PI Three'!$12:$13,'PI Three'!$30:$37,'PI Three'!$43:$49,'PI Three'!$56:$63</definedName>
    <definedName name="Z_7E480A89_9ADD_40D3_AD7C_1B4DAC730927_.wvu.Rows" localSheetId="1" hidden="1">'PI Two'!$12:$12,'PI Two'!$15:$21,'PI Two'!$30:$37,'PI Two'!$44:$50,'PI Two'!$57:$64</definedName>
    <definedName name="Z_CCA9AF78_5B98_4143_B7AD_20DF2202D9CD_.wvu.Cols" localSheetId="4" hidden="1">'PI Five'!$B:$D</definedName>
    <definedName name="Z_CCA9AF78_5B98_4143_B7AD_20DF2202D9CD_.wvu.Cols" localSheetId="3" hidden="1">'PI Four'!$B:$D</definedName>
    <definedName name="Z_CCA9AF78_5B98_4143_B7AD_20DF2202D9CD_.wvu.Cols" localSheetId="7" hidden="1">'PI nine &amp; ten'!$B:$D</definedName>
    <definedName name="Z_CCA9AF78_5B98_4143_B7AD_20DF2202D9CD_.wvu.Cols" localSheetId="0" hidden="1">'PI One'!$B:$D,'PI One'!$R:$X</definedName>
    <definedName name="Z_CCA9AF78_5B98_4143_B7AD_20DF2202D9CD_.wvu.Cols" localSheetId="6" hidden="1">'PI seven &amp; eight'!$B:$D</definedName>
    <definedName name="Z_CCA9AF78_5B98_4143_B7AD_20DF2202D9CD_.wvu.Cols" localSheetId="5" hidden="1">'PI Six'!$B:$D</definedName>
    <definedName name="Z_CCA9AF78_5B98_4143_B7AD_20DF2202D9CD_.wvu.Cols" localSheetId="2" hidden="1">'PI Three'!$B:$D,'PI Three'!$R:$X</definedName>
    <definedName name="Z_CCA9AF78_5B98_4143_B7AD_20DF2202D9CD_.wvu.Cols" localSheetId="1" hidden="1">'PI Two'!$B:$D,'PI Two'!$R:$X</definedName>
    <definedName name="Z_CCA9AF78_5B98_4143_B7AD_20DF2202D9CD_.wvu.Cols" localSheetId="8" hidden="1">'Total Budget'!$B:$D,'Total Budget'!$R:$X</definedName>
    <definedName name="Z_CCA9AF78_5B98_4143_B7AD_20DF2202D9CD_.wvu.Rows" localSheetId="4" hidden="1">'PI Five'!$12:$15,'PI Five'!$17:$21,'PI Five'!$27:$30,'PI Five'!$32:$36,'PI Five'!$41:$45,'PI Five'!$47:$49,'PI Five'!$54:$57,'PI Five'!$59:$63</definedName>
    <definedName name="Z_CCA9AF78_5B98_4143_B7AD_20DF2202D9CD_.wvu.Rows" localSheetId="3" hidden="1">'PI Four'!$12:$14,'PI Four'!$16:$21,'PI Four'!$27:$29,'PI Four'!$31:$36,'PI Four'!$41:$44,'PI Four'!$46:$49,'PI Four'!$54:$56,'PI Four'!$58:$63</definedName>
    <definedName name="Z_CCA9AF78_5B98_4143_B7AD_20DF2202D9CD_.wvu.Rows" localSheetId="7" hidden="1">'PI nine &amp; ten'!$12:$19,'PI nine &amp; ten'!$27:$34,'PI nine &amp; ten'!$41:$48,'PI nine &amp; ten'!$54:$61</definedName>
    <definedName name="Z_CCA9AF78_5B98_4143_B7AD_20DF2202D9CD_.wvu.Rows" localSheetId="0" hidden="1">'PI One'!$13:$21,'PI One'!$43:$50,'PI One'!$56:$64</definedName>
    <definedName name="Z_CCA9AF78_5B98_4143_B7AD_20DF2202D9CD_.wvu.Rows" localSheetId="6" hidden="1">'PI seven &amp; eight'!$12:$17,'PI seven &amp; eight'!$20:$21,'PI seven &amp; eight'!$27:$32,'PI seven &amp; eight'!$35:$36,'PI seven &amp; eight'!$41:$47,'PI seven &amp; eight'!$49:$49,'PI seven &amp; eight'!$55:$60</definedName>
    <definedName name="Z_CCA9AF78_5B98_4143_B7AD_20DF2202D9CD_.wvu.Rows" localSheetId="5" hidden="1">'PI Six'!$12:$16,'PI Six'!$18:$22,'PI Six'!$27:$31,'PI Six'!$33:$36,'PI Six'!$41:$46,'PI Six'!$48:$49,'PI Six'!$54:$58,'PI Six'!$60:$63</definedName>
    <definedName name="Z_CCA9AF78_5B98_4143_B7AD_20DF2202D9CD_.wvu.Rows" localSheetId="2" hidden="1">'PI Three'!$12:$13,'PI Three'!$15:$21,'PI Three'!$30:$37,'PI Three'!$41:$43,'PI Three'!$45:$49,'PI Three'!$54:$55,'PI Three'!$57:$63</definedName>
    <definedName name="Z_CCA9AF78_5B98_4143_B7AD_20DF2202D9CD_.wvu.Rows" localSheetId="1" hidden="1">'PI Two'!$12:$12,'PI Two'!$14:$21,'PI Two'!$31:$37,'PI Two'!$42:$43,'PI Two'!$45:$50,'PI Two'!$55:$55,'PI Two'!$57:$64</definedName>
    <definedName name="Z_CCA9AF78_5B98_4143_B7AD_20DF2202D9CD_.wvu.Rows" localSheetId="8" hidden="1">'Total Budget'!$15:$21,'Total Budget'!$32:$37,'Total Budget'!$45:$51,'Total Budget'!$59:$65,'Total Budget'!$83:$83</definedName>
    <definedName name="Z_FB0E21F0_4E3B_4E81_9712_EA49C90E1D5A_.wvu.Rows" localSheetId="4" hidden="1">'PI Five'!$12:$15,'PI Five'!$17:$21,'PI Five'!$27:$30,'PI Five'!$32:$36,'PI Five'!$41:$45,'PI Five'!$47:$49,'PI Five'!$54:$57,'PI Five'!$59:$63</definedName>
    <definedName name="Z_FB0E21F0_4E3B_4E81_9712_EA49C90E1D5A_.wvu.Rows" localSheetId="3" hidden="1">'PI Four'!$12:$14,'PI Four'!$16:$21,'PI Four'!$27:$29,'PI Four'!$31:$36,'PI Four'!$41:$44,'PI Four'!$46:$49,'PI Four'!$54:$56,'PI Four'!$58:$63</definedName>
    <definedName name="Z_FB0E21F0_4E3B_4E81_9712_EA49C90E1D5A_.wvu.Rows" localSheetId="7" hidden="1">'PI nine &amp; ten'!$12:$19,'PI nine &amp; ten'!$27:$34,'PI nine &amp; ten'!$41:$48,'PI nine &amp; ten'!$54:$61</definedName>
    <definedName name="Z_FB0E21F0_4E3B_4E81_9712_EA49C90E1D5A_.wvu.Rows" localSheetId="0" hidden="1">'PI One'!$13:$21,'PI One'!$29:$37,'PI One'!$43:$50,'PI One'!$56:$64</definedName>
    <definedName name="Z_FB0E21F0_4E3B_4E81_9712_EA49C90E1D5A_.wvu.Rows" localSheetId="6" hidden="1">'PI seven &amp; eight'!$12:$17,'PI seven &amp; eight'!$20:$21,'PI seven &amp; eight'!$27:$32,'PI seven &amp; eight'!$35:$36,'PI seven &amp; eight'!$41:$47,'PI seven &amp; eight'!$49:$49,'PI seven &amp; eight'!$55:$60</definedName>
    <definedName name="Z_FB0E21F0_4E3B_4E81_9712_EA49C90E1D5A_.wvu.Rows" localSheetId="5" hidden="1">'PI Six'!$12:$16,'PI Six'!$18:$22,'PI Six'!$27:$31,'PI Six'!$33:$36,'PI Six'!$41:$46,'PI Six'!$48:$49,'PI Six'!$54:$58,'PI Six'!$60:$63</definedName>
    <definedName name="Z_FB0E21F0_4E3B_4E81_9712_EA49C90E1D5A_.wvu.Rows" localSheetId="2" hidden="1">'PI Three'!$12:$13,'PI Three'!$15:$21,'PI Three'!$27:$28,'PI Three'!$30:$36,'PI Three'!$41:$43,'PI Three'!$45:$49,'PI Three'!$54:$55,'PI Three'!$57:$63</definedName>
    <definedName name="Z_FB0E21F0_4E3B_4E81_9712_EA49C90E1D5A_.wvu.Rows" localSheetId="1" hidden="1">'PI Two'!$12:$12,'PI Two'!$14:$21,'PI Two'!$27:$27,'PI Two'!$29:$36,'PI Two'!$42:$43,'PI Two'!$45:$50,'PI Two'!$55:$55,'PI Two'!$57:$64</definedName>
    <definedName name="Z_FB0E21F0_4E3B_4E81_9712_EA49C90E1D5A_.wvu.Rows" localSheetId="8" hidden="1">'Total Budget'!$15:$21,'Total Budget'!$28:$37,'Total Budget'!$44:$45,'Total Budget'!$47:$51,'Total Budget'!$59:$65</definedName>
  </definedNames>
  <calcPr calcId="152511"/>
  <customWorkbookViews>
    <customWorkbookView name="iroeder - Personal View" guid="{7E480A89-9ADD-40D3-AD7C-1B4DAC730927}" mergeInterval="0" personalView="1" maximized="1" xWindow="-4" yWindow="-4" windowWidth="1928" windowHeight="1156" activeSheetId="9"/>
    <customWorkbookView name="Rosa I. Gonzalez-Rosenblatt - Personal View" guid="{1AB19389-5738-4E19-932B-32DED3F878FC}" mergeInterval="0" personalView="1" maximized="1" windowWidth="1020" windowHeight="539" activeSheetId="4"/>
    <customWorkbookView name="  - Personal View" guid="{FB0E21F0-4E3B-4E81-9712-EA49C90E1D5A}" mergeInterval="0" personalView="1" maximized="1" windowWidth="1813" windowHeight="898" tabRatio="1000" activeSheetId="9"/>
    <customWorkbookView name="sgriffen - Personal View" guid="{CCA9AF78-5B98-4143-B7AD-20DF2202D9CD}" mergeInterval="0" personalView="1" maximized="1" windowWidth="1680" windowHeight="923" activeSheetId="1"/>
    <customWorkbookView name="Isela Roeder - Personal View" guid="{7A923FC1-5E6B-4640-98A3-7D91AFD62F71}" mergeInterval="0" personalView="1" xWindow="211" yWindow="147" windowWidth="1515" windowHeight="727" activeSheetId="9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26" i="9" l="1"/>
  <c r="W26" i="9"/>
  <c r="V26" i="9"/>
  <c r="T26" i="9"/>
  <c r="S26" i="9"/>
  <c r="R26" i="9"/>
  <c r="P26" i="9"/>
  <c r="O26" i="9"/>
  <c r="N26" i="9"/>
  <c r="L26" i="9"/>
  <c r="K26" i="9"/>
  <c r="J26" i="9"/>
  <c r="H26" i="9"/>
  <c r="F26" i="9"/>
  <c r="G26" i="9"/>
  <c r="H138" i="9"/>
  <c r="H102" i="3"/>
  <c r="X103" i="2"/>
  <c r="T103" i="2"/>
  <c r="P103" i="2"/>
  <c r="L103" i="2"/>
  <c r="H103" i="2"/>
  <c r="H130" i="2"/>
  <c r="H129" i="2"/>
  <c r="H92" i="9"/>
  <c r="H126" i="9" l="1"/>
  <c r="H125" i="9"/>
  <c r="H124" i="9"/>
  <c r="H123" i="9"/>
  <c r="H122" i="9"/>
  <c r="H121" i="9"/>
  <c r="H120" i="9"/>
  <c r="L126" i="9"/>
  <c r="L125" i="9"/>
  <c r="L124" i="9"/>
  <c r="L123" i="9"/>
  <c r="L122" i="9"/>
  <c r="L121" i="9"/>
  <c r="L120" i="9"/>
  <c r="P126" i="9"/>
  <c r="P125" i="9"/>
  <c r="P124" i="9"/>
  <c r="P123" i="9"/>
  <c r="P122" i="9"/>
  <c r="P121" i="9"/>
  <c r="P120" i="9"/>
  <c r="T126" i="9"/>
  <c r="T125" i="9"/>
  <c r="T124" i="9"/>
  <c r="T123" i="9"/>
  <c r="T122" i="9"/>
  <c r="T121" i="9"/>
  <c r="T120" i="9"/>
  <c r="X126" i="9"/>
  <c r="X125" i="9"/>
  <c r="X124" i="9"/>
  <c r="X123" i="9"/>
  <c r="X122" i="9"/>
  <c r="X121" i="9"/>
  <c r="X120" i="9"/>
  <c r="X116" i="9"/>
  <c r="T116" i="9"/>
  <c r="P116" i="9"/>
  <c r="L116" i="9"/>
  <c r="T109" i="9"/>
  <c r="P109" i="9"/>
  <c r="L109" i="9"/>
  <c r="H109" i="9"/>
  <c r="H110" i="9"/>
  <c r="L110" i="9"/>
  <c r="P110" i="9"/>
  <c r="T110" i="9"/>
  <c r="X110" i="9"/>
  <c r="X109" i="9"/>
  <c r="X106" i="9"/>
  <c r="T106" i="9"/>
  <c r="P106" i="9"/>
  <c r="L106" i="9"/>
  <c r="H106" i="9"/>
  <c r="H116" i="9"/>
  <c r="H109" i="1"/>
  <c r="V101" i="9"/>
  <c r="X101" i="9" s="1"/>
  <c r="V100" i="9"/>
  <c r="X100" i="9" s="1"/>
  <c r="R101" i="9"/>
  <c r="T101" i="9" s="1"/>
  <c r="R100" i="9"/>
  <c r="T100" i="9" s="1"/>
  <c r="N101" i="9"/>
  <c r="P101" i="9" s="1"/>
  <c r="N100" i="9"/>
  <c r="P100" i="9" s="1"/>
  <c r="J101" i="9"/>
  <c r="L101" i="9" s="1"/>
  <c r="J100" i="9"/>
  <c r="L100" i="9" s="1"/>
  <c r="F101" i="9"/>
  <c r="H101" i="9" s="1"/>
  <c r="F100" i="9"/>
  <c r="H100" i="9" s="1"/>
  <c r="W88" i="9"/>
  <c r="S88" i="9"/>
  <c r="O88" i="9"/>
  <c r="K88" i="9"/>
  <c r="G88" i="9"/>
  <c r="G83" i="9"/>
  <c r="G82" i="9"/>
  <c r="K83" i="9"/>
  <c r="K82" i="9"/>
  <c r="O83" i="9"/>
  <c r="O82" i="9"/>
  <c r="S83" i="9"/>
  <c r="S82" i="9"/>
  <c r="W83" i="9"/>
  <c r="W82" i="9"/>
  <c r="W77" i="9"/>
  <c r="W76" i="9"/>
  <c r="S77" i="9"/>
  <c r="S76" i="9"/>
  <c r="O77" i="9"/>
  <c r="O76" i="9"/>
  <c r="K77" i="9"/>
  <c r="K76" i="9"/>
  <c r="G77" i="9"/>
  <c r="G76" i="9"/>
  <c r="G71" i="9"/>
  <c r="K71" i="9"/>
  <c r="O71" i="9"/>
  <c r="S71" i="9"/>
  <c r="W71" i="9"/>
  <c r="S70" i="9"/>
  <c r="G70" i="9"/>
  <c r="W65" i="9"/>
  <c r="W64" i="9"/>
  <c r="W63" i="9"/>
  <c r="W62" i="9"/>
  <c r="W61" i="9"/>
  <c r="W60" i="9"/>
  <c r="W59" i="9"/>
  <c r="W58" i="9"/>
  <c r="W57" i="9"/>
  <c r="S65" i="9"/>
  <c r="S64" i="9"/>
  <c r="S63" i="9"/>
  <c r="S62" i="9"/>
  <c r="S61" i="9"/>
  <c r="S60" i="9"/>
  <c r="S59" i="9"/>
  <c r="S58" i="9"/>
  <c r="S57" i="9"/>
  <c r="O65" i="9"/>
  <c r="O64" i="9"/>
  <c r="O63" i="9"/>
  <c r="O62" i="9"/>
  <c r="O61" i="9"/>
  <c r="O60" i="9"/>
  <c r="O59" i="9"/>
  <c r="O58" i="9"/>
  <c r="O57" i="9"/>
  <c r="K65" i="9"/>
  <c r="K64" i="9"/>
  <c r="K63" i="9"/>
  <c r="K62" i="9"/>
  <c r="K61" i="9"/>
  <c r="K60" i="9"/>
  <c r="K59" i="9"/>
  <c r="K58" i="9"/>
  <c r="K57" i="9"/>
  <c r="G65" i="9"/>
  <c r="G64" i="9"/>
  <c r="G63" i="9"/>
  <c r="G62" i="9"/>
  <c r="G61" i="9"/>
  <c r="G60" i="9"/>
  <c r="G59" i="9"/>
  <c r="G58" i="9"/>
  <c r="G57" i="9"/>
  <c r="F59" i="9"/>
  <c r="W51" i="9"/>
  <c r="W50" i="9"/>
  <c r="W49" i="9"/>
  <c r="W48" i="9"/>
  <c r="W47" i="9"/>
  <c r="W46" i="9"/>
  <c r="W45" i="9"/>
  <c r="S51" i="9"/>
  <c r="S50" i="9"/>
  <c r="S49" i="9"/>
  <c r="S48" i="9"/>
  <c r="S47" i="9"/>
  <c r="S46" i="9"/>
  <c r="S45" i="9"/>
  <c r="O51" i="9"/>
  <c r="O50" i="9"/>
  <c r="O49" i="9"/>
  <c r="O48" i="9"/>
  <c r="O47" i="9"/>
  <c r="O46" i="9"/>
  <c r="O45" i="9"/>
  <c r="K51" i="9"/>
  <c r="K50" i="9"/>
  <c r="K49" i="9"/>
  <c r="K48" i="9"/>
  <c r="K47" i="9"/>
  <c r="K46" i="9"/>
  <c r="K45" i="9"/>
  <c r="G51" i="9"/>
  <c r="G50" i="9"/>
  <c r="G49" i="9"/>
  <c r="G48" i="9"/>
  <c r="G47" i="9"/>
  <c r="G46" i="9"/>
  <c r="G45" i="9"/>
  <c r="G44" i="9"/>
  <c r="G43" i="9"/>
  <c r="A46" i="9"/>
  <c r="A48" i="9"/>
  <c r="A47" i="9"/>
  <c r="A51" i="9"/>
  <c r="A50" i="9"/>
  <c r="A49" i="9"/>
  <c r="A45" i="9"/>
  <c r="W38" i="9"/>
  <c r="W37" i="9"/>
  <c r="W36" i="9"/>
  <c r="W35" i="9"/>
  <c r="W34" i="9"/>
  <c r="W33" i="9"/>
  <c r="W32" i="9"/>
  <c r="W31" i="9"/>
  <c r="W30" i="9"/>
  <c r="W29" i="9"/>
  <c r="S38" i="9"/>
  <c r="S37" i="9"/>
  <c r="S36" i="9"/>
  <c r="S35" i="9"/>
  <c r="S34" i="9"/>
  <c r="S33" i="9"/>
  <c r="S32" i="9"/>
  <c r="S31" i="9"/>
  <c r="S30" i="9"/>
  <c r="S29" i="9"/>
  <c r="O38" i="9"/>
  <c r="O37" i="9"/>
  <c r="O36" i="9"/>
  <c r="O35" i="9"/>
  <c r="O34" i="9"/>
  <c r="O33" i="9"/>
  <c r="O32" i="9"/>
  <c r="O31" i="9"/>
  <c r="O30" i="9"/>
  <c r="O29" i="9"/>
  <c r="K38" i="9"/>
  <c r="K37" i="9"/>
  <c r="K36" i="9"/>
  <c r="K35" i="9"/>
  <c r="K34" i="9"/>
  <c r="K33" i="9"/>
  <c r="K32" i="9"/>
  <c r="K31" i="9"/>
  <c r="K30" i="9"/>
  <c r="K29" i="9"/>
  <c r="G38" i="9"/>
  <c r="G37" i="9"/>
  <c r="G36" i="9"/>
  <c r="G35" i="9"/>
  <c r="G34" i="9"/>
  <c r="G33" i="9"/>
  <c r="G32" i="9"/>
  <c r="G31" i="9"/>
  <c r="G30" i="9"/>
  <c r="C38" i="9"/>
  <c r="B38" i="9"/>
  <c r="F33" i="9"/>
  <c r="D38" i="9" l="1"/>
  <c r="J64" i="1"/>
  <c r="N64" i="1" s="1"/>
  <c r="R64" i="1" s="1"/>
  <c r="V64" i="1" s="1"/>
  <c r="J61" i="1"/>
  <c r="N61" i="1" s="1"/>
  <c r="R61" i="1" s="1"/>
  <c r="V61" i="1" s="1"/>
  <c r="J60" i="1"/>
  <c r="N60" i="1" s="1"/>
  <c r="R60" i="1" s="1"/>
  <c r="V60" i="1" s="1"/>
  <c r="J57" i="1"/>
  <c r="N57" i="1" s="1"/>
  <c r="R57" i="1" s="1"/>
  <c r="V57" i="1" s="1"/>
  <c r="F56" i="1"/>
  <c r="F57" i="9" s="1"/>
  <c r="F64" i="1"/>
  <c r="F63" i="1"/>
  <c r="J63" i="1" s="1"/>
  <c r="N63" i="1" s="1"/>
  <c r="R63" i="1" s="1"/>
  <c r="V63" i="1" s="1"/>
  <c r="F62" i="1"/>
  <c r="J62" i="1" s="1"/>
  <c r="N62" i="1" s="1"/>
  <c r="R62" i="1" s="1"/>
  <c r="V62" i="1" s="1"/>
  <c r="F61" i="1"/>
  <c r="F60" i="1"/>
  <c r="F59" i="1"/>
  <c r="J59" i="1" s="1"/>
  <c r="N59" i="1" s="1"/>
  <c r="R59" i="1" s="1"/>
  <c r="V59" i="1" s="1"/>
  <c r="F58" i="1"/>
  <c r="J58" i="1" s="1"/>
  <c r="N58" i="1" s="1"/>
  <c r="R58" i="1" s="1"/>
  <c r="V58" i="1" s="1"/>
  <c r="F57" i="1"/>
  <c r="F50" i="1"/>
  <c r="J50" i="1" s="1"/>
  <c r="N50" i="1" s="1"/>
  <c r="R50" i="1" s="1"/>
  <c r="V50" i="1" s="1"/>
  <c r="F49" i="1"/>
  <c r="J49" i="1" s="1"/>
  <c r="N49" i="1" s="1"/>
  <c r="R49" i="1" s="1"/>
  <c r="V49" i="1" s="1"/>
  <c r="F48" i="1"/>
  <c r="J48" i="1" s="1"/>
  <c r="N48" i="1" s="1"/>
  <c r="R48" i="1" s="1"/>
  <c r="V48" i="1" s="1"/>
  <c r="F47" i="1"/>
  <c r="J47" i="1" s="1"/>
  <c r="N47" i="1" s="1"/>
  <c r="R47" i="1" s="1"/>
  <c r="V47" i="1" s="1"/>
  <c r="F46" i="1"/>
  <c r="J46" i="1" s="1"/>
  <c r="N46" i="1" s="1"/>
  <c r="R46" i="1" s="1"/>
  <c r="V46" i="1" s="1"/>
  <c r="F45" i="1"/>
  <c r="J45" i="1" s="1"/>
  <c r="N45" i="1" s="1"/>
  <c r="R45" i="1" s="1"/>
  <c r="V45" i="1" s="1"/>
  <c r="F44" i="1"/>
  <c r="J44" i="1" s="1"/>
  <c r="N44" i="1" s="1"/>
  <c r="R44" i="1" s="1"/>
  <c r="V44" i="1" s="1"/>
  <c r="F43" i="1"/>
  <c r="F44" i="9" s="1"/>
  <c r="F42" i="1"/>
  <c r="J63" i="5"/>
  <c r="N63" i="5" s="1"/>
  <c r="R63" i="5" s="1"/>
  <c r="V63" i="5" s="1"/>
  <c r="J62" i="5"/>
  <c r="N62" i="5" s="1"/>
  <c r="R62" i="5" s="1"/>
  <c r="V62" i="5" s="1"/>
  <c r="J59" i="5"/>
  <c r="N59" i="5" s="1"/>
  <c r="R59" i="5" s="1"/>
  <c r="V59" i="5" s="1"/>
  <c r="J55" i="5"/>
  <c r="N55" i="5" s="1"/>
  <c r="R55" i="5" s="1"/>
  <c r="V55" i="5" s="1"/>
  <c r="F63" i="5"/>
  <c r="F65" i="9" s="1"/>
  <c r="F62" i="5"/>
  <c r="F64" i="9" s="1"/>
  <c r="F61" i="5"/>
  <c r="J61" i="5" s="1"/>
  <c r="N61" i="5" s="1"/>
  <c r="R61" i="5" s="1"/>
  <c r="V61" i="5" s="1"/>
  <c r="F60" i="5"/>
  <c r="J60" i="5" s="1"/>
  <c r="N60" i="5" s="1"/>
  <c r="R60" i="5" s="1"/>
  <c r="V60" i="5" s="1"/>
  <c r="F59" i="5"/>
  <c r="F58" i="5"/>
  <c r="J58" i="5" s="1"/>
  <c r="N58" i="5" s="1"/>
  <c r="R58" i="5" s="1"/>
  <c r="V58" i="5" s="1"/>
  <c r="F57" i="5"/>
  <c r="J57" i="5" s="1"/>
  <c r="N57" i="5" s="1"/>
  <c r="R57" i="5" s="1"/>
  <c r="V57" i="5" s="1"/>
  <c r="F56" i="5"/>
  <c r="J56" i="5" s="1"/>
  <c r="N56" i="5" s="1"/>
  <c r="R56" i="5" s="1"/>
  <c r="V56" i="5" s="1"/>
  <c r="F55" i="5"/>
  <c r="F54" i="5"/>
  <c r="J54" i="5" s="1"/>
  <c r="N54" i="5" s="1"/>
  <c r="R54" i="5" s="1"/>
  <c r="V54" i="5" s="1"/>
  <c r="F49" i="5"/>
  <c r="J49" i="5" s="1"/>
  <c r="N49" i="5" s="1"/>
  <c r="R49" i="5" s="1"/>
  <c r="V49" i="5" s="1"/>
  <c r="F48" i="5"/>
  <c r="J48" i="5" s="1"/>
  <c r="N48" i="5" s="1"/>
  <c r="R48" i="5" s="1"/>
  <c r="V48" i="5" s="1"/>
  <c r="F47" i="5"/>
  <c r="J47" i="5" s="1"/>
  <c r="N47" i="5" s="1"/>
  <c r="R47" i="5" s="1"/>
  <c r="V47" i="5" s="1"/>
  <c r="F46" i="5"/>
  <c r="J46" i="5" s="1"/>
  <c r="N46" i="5" s="1"/>
  <c r="R46" i="5" s="1"/>
  <c r="V46" i="5" s="1"/>
  <c r="F45" i="5"/>
  <c r="J45" i="5" s="1"/>
  <c r="N45" i="5" s="1"/>
  <c r="R45" i="5" s="1"/>
  <c r="V45" i="5" s="1"/>
  <c r="F44" i="5"/>
  <c r="J44" i="5" s="1"/>
  <c r="N44" i="5" s="1"/>
  <c r="R44" i="5" s="1"/>
  <c r="V44" i="5" s="1"/>
  <c r="F43" i="5"/>
  <c r="J43" i="5" s="1"/>
  <c r="N43" i="5" s="1"/>
  <c r="R43" i="5" s="1"/>
  <c r="V43" i="5" s="1"/>
  <c r="J29" i="5"/>
  <c r="L29" i="5" s="1"/>
  <c r="J28" i="5"/>
  <c r="J38" i="9" s="1"/>
  <c r="L38" i="9" s="1"/>
  <c r="J27" i="5"/>
  <c r="J37" i="9" s="1"/>
  <c r="F36" i="5"/>
  <c r="H36" i="5" s="1"/>
  <c r="F35" i="5"/>
  <c r="J35" i="5" s="1"/>
  <c r="F34" i="5"/>
  <c r="J34" i="5" s="1"/>
  <c r="F33" i="5"/>
  <c r="H33" i="5" s="1"/>
  <c r="F32" i="5"/>
  <c r="J32" i="5" s="1"/>
  <c r="N32" i="5" s="1"/>
  <c r="F31" i="5"/>
  <c r="J31" i="5" s="1"/>
  <c r="F30" i="5"/>
  <c r="J30" i="5" s="1"/>
  <c r="F29" i="5"/>
  <c r="H29" i="5" s="1"/>
  <c r="F28" i="5"/>
  <c r="F38" i="9" s="1"/>
  <c r="H38" i="9" s="1"/>
  <c r="F27" i="5"/>
  <c r="F37" i="9" s="1"/>
  <c r="F26" i="5"/>
  <c r="J26" i="5" s="1"/>
  <c r="N26" i="5" s="1"/>
  <c r="R26" i="5" s="1"/>
  <c r="V26" i="5" s="1"/>
  <c r="J47" i="4"/>
  <c r="N47" i="4" s="1"/>
  <c r="R47" i="4" s="1"/>
  <c r="V47" i="4" s="1"/>
  <c r="J43" i="4"/>
  <c r="N43" i="4" s="1"/>
  <c r="R43" i="4" s="1"/>
  <c r="V43" i="4" s="1"/>
  <c r="N60" i="4"/>
  <c r="R60" i="4" s="1"/>
  <c r="V60" i="4" s="1"/>
  <c r="J60" i="4"/>
  <c r="F63" i="4"/>
  <c r="J63" i="4" s="1"/>
  <c r="N63" i="4" s="1"/>
  <c r="R63" i="4" s="1"/>
  <c r="V63" i="4" s="1"/>
  <c r="F62" i="4"/>
  <c r="J62" i="4" s="1"/>
  <c r="N62" i="4" s="1"/>
  <c r="R62" i="4" s="1"/>
  <c r="V62" i="4" s="1"/>
  <c r="F61" i="4"/>
  <c r="F63" i="9" s="1"/>
  <c r="F60" i="4"/>
  <c r="F62" i="9" s="1"/>
  <c r="F59" i="4"/>
  <c r="J59" i="4" s="1"/>
  <c r="N59" i="4" s="1"/>
  <c r="R59" i="4" s="1"/>
  <c r="V59" i="4" s="1"/>
  <c r="F58" i="4"/>
  <c r="J58" i="4" s="1"/>
  <c r="N58" i="4" s="1"/>
  <c r="R58" i="4" s="1"/>
  <c r="V58" i="4" s="1"/>
  <c r="F57" i="4"/>
  <c r="J57" i="4" s="1"/>
  <c r="N57" i="4" s="1"/>
  <c r="R57" i="4" s="1"/>
  <c r="V57" i="4" s="1"/>
  <c r="F56" i="4"/>
  <c r="J56" i="4" s="1"/>
  <c r="N56" i="4" s="1"/>
  <c r="R56" i="4" s="1"/>
  <c r="V56" i="4" s="1"/>
  <c r="N28" i="4"/>
  <c r="N36" i="9" s="1"/>
  <c r="J32" i="4"/>
  <c r="N32" i="4" s="1"/>
  <c r="R32" i="4" s="1"/>
  <c r="J28" i="4"/>
  <c r="J36" i="9" s="1"/>
  <c r="J27" i="4"/>
  <c r="F35" i="4"/>
  <c r="H35" i="4" s="1"/>
  <c r="F34" i="4"/>
  <c r="H34" i="4" s="1"/>
  <c r="F33" i="4"/>
  <c r="H33" i="4" s="1"/>
  <c r="F32" i="4"/>
  <c r="H32" i="4" s="1"/>
  <c r="F31" i="4"/>
  <c r="H31" i="4" s="1"/>
  <c r="F30" i="4"/>
  <c r="J30" i="4" s="1"/>
  <c r="F29" i="4"/>
  <c r="H29" i="4" s="1"/>
  <c r="F28" i="4"/>
  <c r="F27" i="4"/>
  <c r="F35" i="9" s="1"/>
  <c r="F49" i="4"/>
  <c r="J49" i="4" s="1"/>
  <c r="N49" i="4" s="1"/>
  <c r="R49" i="4" s="1"/>
  <c r="V49" i="4" s="1"/>
  <c r="F48" i="4"/>
  <c r="J48" i="4" s="1"/>
  <c r="N48" i="4" s="1"/>
  <c r="R48" i="4" s="1"/>
  <c r="V48" i="4" s="1"/>
  <c r="F47" i="4"/>
  <c r="F46" i="4"/>
  <c r="J46" i="4" s="1"/>
  <c r="N46" i="4" s="1"/>
  <c r="R46" i="4" s="1"/>
  <c r="V46" i="4" s="1"/>
  <c r="F45" i="4"/>
  <c r="J45" i="4" s="1"/>
  <c r="N45" i="4" s="1"/>
  <c r="R45" i="4" s="1"/>
  <c r="V45" i="4" s="1"/>
  <c r="F44" i="4"/>
  <c r="J44" i="4" s="1"/>
  <c r="N44" i="4" s="1"/>
  <c r="R44" i="4" s="1"/>
  <c r="V44" i="4" s="1"/>
  <c r="F43" i="4"/>
  <c r="H27" i="4"/>
  <c r="L28" i="5"/>
  <c r="H32" i="5"/>
  <c r="H30" i="5"/>
  <c r="J33" i="5" l="1"/>
  <c r="L33" i="5" s="1"/>
  <c r="L30" i="5"/>
  <c r="N30" i="5"/>
  <c r="L34" i="5"/>
  <c r="N34" i="5"/>
  <c r="N27" i="5"/>
  <c r="N28" i="5"/>
  <c r="H27" i="5"/>
  <c r="H34" i="5"/>
  <c r="L32" i="5"/>
  <c r="H28" i="5"/>
  <c r="L27" i="5"/>
  <c r="J36" i="5"/>
  <c r="N36" i="5" s="1"/>
  <c r="R36" i="5" s="1"/>
  <c r="V36" i="5" s="1"/>
  <c r="N29" i="5"/>
  <c r="P29" i="5" s="1"/>
  <c r="J35" i="4"/>
  <c r="L35" i="4" s="1"/>
  <c r="J61" i="4"/>
  <c r="N61" i="4" s="1"/>
  <c r="R61" i="4" s="1"/>
  <c r="V61" i="4" s="1"/>
  <c r="L27" i="4"/>
  <c r="J35" i="9"/>
  <c r="L32" i="4"/>
  <c r="R28" i="4"/>
  <c r="J29" i="4"/>
  <c r="L28" i="4"/>
  <c r="P28" i="4"/>
  <c r="H28" i="4"/>
  <c r="F36" i="9"/>
  <c r="J31" i="4"/>
  <c r="L31" i="4" s="1"/>
  <c r="N27" i="4"/>
  <c r="J43" i="1"/>
  <c r="N43" i="1" s="1"/>
  <c r="R43" i="1" s="1"/>
  <c r="V43" i="1" s="1"/>
  <c r="L30" i="4"/>
  <c r="N30" i="4"/>
  <c r="V32" i="4"/>
  <c r="X32" i="4" s="1"/>
  <c r="T32" i="4"/>
  <c r="J33" i="4"/>
  <c r="H30" i="4"/>
  <c r="P32" i="4"/>
  <c r="J34" i="4"/>
  <c r="N35" i="4"/>
  <c r="L31" i="5"/>
  <c r="N31" i="5"/>
  <c r="N35" i="5"/>
  <c r="L35" i="5"/>
  <c r="P32" i="5"/>
  <c r="R32" i="5"/>
  <c r="H35" i="5"/>
  <c r="H31" i="5"/>
  <c r="W21" i="9"/>
  <c r="S21" i="9"/>
  <c r="O21" i="9"/>
  <c r="K21" i="9"/>
  <c r="G21" i="9"/>
  <c r="F21" i="9"/>
  <c r="W20" i="9"/>
  <c r="S20" i="9"/>
  <c r="O20" i="9"/>
  <c r="K20" i="9"/>
  <c r="G20" i="9"/>
  <c r="F20" i="9"/>
  <c r="W19" i="9"/>
  <c r="S19" i="9"/>
  <c r="O19" i="9"/>
  <c r="K19" i="9"/>
  <c r="G19" i="9"/>
  <c r="F19" i="9"/>
  <c r="W18" i="9"/>
  <c r="S18" i="9"/>
  <c r="O18" i="9"/>
  <c r="G18" i="9"/>
  <c r="K18" i="9"/>
  <c r="F18" i="9"/>
  <c r="W17" i="9"/>
  <c r="S17" i="9"/>
  <c r="O17" i="9"/>
  <c r="K17" i="9"/>
  <c r="G17" i="9"/>
  <c r="F17" i="9"/>
  <c r="W16" i="9"/>
  <c r="S16" i="9"/>
  <c r="O16" i="9"/>
  <c r="K16" i="9"/>
  <c r="G16" i="9"/>
  <c r="F16" i="9"/>
  <c r="W15" i="9"/>
  <c r="S15" i="9"/>
  <c r="O15" i="9"/>
  <c r="K15" i="9"/>
  <c r="G15" i="9"/>
  <c r="F15" i="9"/>
  <c r="J14" i="1"/>
  <c r="N14" i="1" s="1"/>
  <c r="R14" i="1" s="1"/>
  <c r="V14" i="1" s="1"/>
  <c r="A21" i="9"/>
  <c r="A20" i="9"/>
  <c r="A19" i="9"/>
  <c r="A18" i="9"/>
  <c r="A17" i="9"/>
  <c r="A16" i="9"/>
  <c r="A15" i="9"/>
  <c r="A14" i="9"/>
  <c r="A13" i="9"/>
  <c r="N33" i="5" l="1"/>
  <c r="P33" i="5" s="1"/>
  <c r="P30" i="5"/>
  <c r="R30" i="5"/>
  <c r="P27" i="5"/>
  <c r="N37" i="9"/>
  <c r="R27" i="5"/>
  <c r="R29" i="5"/>
  <c r="V29" i="5" s="1"/>
  <c r="X29" i="5" s="1"/>
  <c r="R34" i="5"/>
  <c r="P34" i="5"/>
  <c r="P28" i="5"/>
  <c r="N38" i="9"/>
  <c r="P38" i="9" s="1"/>
  <c r="R28" i="5"/>
  <c r="R33" i="5"/>
  <c r="N31" i="4"/>
  <c r="R31" i="4" s="1"/>
  <c r="L29" i="4"/>
  <c r="N29" i="4"/>
  <c r="R36" i="9"/>
  <c r="T28" i="4"/>
  <c r="V28" i="4"/>
  <c r="N35" i="9"/>
  <c r="R27" i="4"/>
  <c r="P27" i="4"/>
  <c r="N34" i="4"/>
  <c r="L34" i="4"/>
  <c r="R35" i="4"/>
  <c r="P35" i="4"/>
  <c r="P30" i="4"/>
  <c r="R30" i="4"/>
  <c r="N33" i="4"/>
  <c r="L33" i="4"/>
  <c r="V33" i="5"/>
  <c r="X33" i="5" s="1"/>
  <c r="T33" i="5"/>
  <c r="P35" i="5"/>
  <c r="R35" i="5"/>
  <c r="T32" i="5"/>
  <c r="V32" i="5"/>
  <c r="X32" i="5" s="1"/>
  <c r="P31" i="5"/>
  <c r="R31" i="5"/>
  <c r="A43" i="9"/>
  <c r="W14" i="9"/>
  <c r="S14" i="9"/>
  <c r="O14" i="9"/>
  <c r="K14" i="9"/>
  <c r="G14" i="9"/>
  <c r="F14" i="9"/>
  <c r="T28" i="5" l="1"/>
  <c r="R38" i="9"/>
  <c r="T38" i="9" s="1"/>
  <c r="V28" i="5"/>
  <c r="V34" i="5"/>
  <c r="X34" i="5" s="1"/>
  <c r="T34" i="5"/>
  <c r="V30" i="5"/>
  <c r="X30" i="5" s="1"/>
  <c r="T30" i="5"/>
  <c r="T29" i="5"/>
  <c r="R37" i="9"/>
  <c r="V27" i="5"/>
  <c r="T27" i="5"/>
  <c r="P31" i="4"/>
  <c r="P29" i="4"/>
  <c r="R29" i="4"/>
  <c r="X28" i="4"/>
  <c r="V36" i="9"/>
  <c r="R35" i="9"/>
  <c r="T27" i="4"/>
  <c r="V27" i="4"/>
  <c r="P33" i="4"/>
  <c r="R33" i="4"/>
  <c r="P34" i="4"/>
  <c r="R34" i="4"/>
  <c r="V31" i="4"/>
  <c r="X31" i="4" s="1"/>
  <c r="T31" i="4"/>
  <c r="T35" i="4"/>
  <c r="V35" i="4"/>
  <c r="X35" i="4" s="1"/>
  <c r="T30" i="4"/>
  <c r="V30" i="4"/>
  <c r="X30" i="4" s="1"/>
  <c r="V31" i="5"/>
  <c r="X31" i="5" s="1"/>
  <c r="T31" i="5"/>
  <c r="T35" i="5"/>
  <c r="V35" i="5"/>
  <c r="X35" i="5" s="1"/>
  <c r="H86" i="3"/>
  <c r="AA38" i="9" l="1"/>
  <c r="X27" i="5"/>
  <c r="Z27" i="5" s="1"/>
  <c r="V37" i="9"/>
  <c r="V38" i="9"/>
  <c r="X38" i="9" s="1"/>
  <c r="X28" i="5"/>
  <c r="V35" i="9"/>
  <c r="X27" i="4"/>
  <c r="T29" i="4"/>
  <c r="V29" i="4"/>
  <c r="X29" i="4" s="1"/>
  <c r="T34" i="4"/>
  <c r="V34" i="4"/>
  <c r="X34" i="4" s="1"/>
  <c r="T33" i="4"/>
  <c r="V33" i="4"/>
  <c r="X33" i="4" s="1"/>
  <c r="AA121" i="9"/>
  <c r="Z124" i="2"/>
  <c r="Z123" i="2"/>
  <c r="Z122" i="2"/>
  <c r="Z121" i="2"/>
  <c r="Z120" i="2"/>
  <c r="Z119" i="2"/>
  <c r="Z115" i="2"/>
  <c r="Z114" i="2"/>
  <c r="Z113" i="2"/>
  <c r="Z112" i="2"/>
  <c r="Z109" i="2"/>
  <c r="Z108" i="2"/>
  <c r="Z105" i="2"/>
  <c r="Z8" i="2"/>
  <c r="Z7" i="2"/>
  <c r="Z125" i="1"/>
  <c r="Z124" i="1"/>
  <c r="Z123" i="1"/>
  <c r="Z122" i="1"/>
  <c r="Z121" i="1"/>
  <c r="Z120" i="1"/>
  <c r="Z119" i="1"/>
  <c r="Z115" i="1"/>
  <c r="Z114" i="1"/>
  <c r="Z113" i="1"/>
  <c r="Z112" i="1"/>
  <c r="Z108" i="1"/>
  <c r="Z107" i="1"/>
  <c r="Z104" i="1"/>
  <c r="Z8" i="1"/>
  <c r="Z7" i="1"/>
  <c r="A12" i="9"/>
  <c r="AA8" i="9"/>
  <c r="AA7" i="9"/>
  <c r="X125" i="5"/>
  <c r="T125" i="5"/>
  <c r="P125" i="5"/>
  <c r="L125" i="5"/>
  <c r="H125" i="5"/>
  <c r="D125" i="5"/>
  <c r="Z123" i="5"/>
  <c r="Z122" i="5"/>
  <c r="Z121" i="5"/>
  <c r="Z120" i="5"/>
  <c r="Z119" i="5"/>
  <c r="Z118" i="5"/>
  <c r="X115" i="5"/>
  <c r="T115" i="5"/>
  <c r="P115" i="5"/>
  <c r="L115" i="5"/>
  <c r="H115" i="5"/>
  <c r="D115" i="5"/>
  <c r="Z114" i="5"/>
  <c r="Z113" i="5"/>
  <c r="Z112" i="5"/>
  <c r="Z111" i="5"/>
  <c r="Z108" i="5"/>
  <c r="Z107" i="5"/>
  <c r="Z104" i="5"/>
  <c r="X99" i="5"/>
  <c r="T99" i="5"/>
  <c r="P99" i="5"/>
  <c r="L99" i="5"/>
  <c r="H99" i="5"/>
  <c r="D99" i="5"/>
  <c r="X98" i="5"/>
  <c r="T98" i="5"/>
  <c r="P98" i="5"/>
  <c r="L98" i="5"/>
  <c r="H98" i="5"/>
  <c r="D98" i="5"/>
  <c r="D94" i="5"/>
  <c r="D93" i="5"/>
  <c r="D92" i="5"/>
  <c r="D91" i="5"/>
  <c r="D90" i="5"/>
  <c r="J86" i="5"/>
  <c r="N86" i="5" s="1"/>
  <c r="R86" i="5" s="1"/>
  <c r="T86" i="5" s="1"/>
  <c r="H86" i="5"/>
  <c r="D86" i="5"/>
  <c r="F81" i="5"/>
  <c r="J81" i="5" s="1"/>
  <c r="N81" i="5" s="1"/>
  <c r="P81" i="5" s="1"/>
  <c r="D81" i="5"/>
  <c r="F80" i="5"/>
  <c r="J80" i="5" s="1"/>
  <c r="N80" i="5" s="1"/>
  <c r="D80" i="5"/>
  <c r="F75" i="5"/>
  <c r="H75" i="5" s="1"/>
  <c r="D75" i="5"/>
  <c r="F74" i="5"/>
  <c r="D74" i="5"/>
  <c r="F69" i="5"/>
  <c r="J69" i="5" s="1"/>
  <c r="L69" i="5" s="1"/>
  <c r="D69" i="5"/>
  <c r="F68" i="5"/>
  <c r="D68" i="5"/>
  <c r="X63" i="5"/>
  <c r="T63" i="5"/>
  <c r="P63" i="5"/>
  <c r="L63" i="5"/>
  <c r="H63" i="5"/>
  <c r="D63" i="5"/>
  <c r="X62" i="5"/>
  <c r="T62" i="5"/>
  <c r="P62" i="5"/>
  <c r="L62" i="5"/>
  <c r="H62" i="5"/>
  <c r="D62" i="5"/>
  <c r="X61" i="5"/>
  <c r="T61" i="5"/>
  <c r="P61" i="5"/>
  <c r="L61" i="5"/>
  <c r="H61" i="5"/>
  <c r="D61" i="5"/>
  <c r="X60" i="5"/>
  <c r="T60" i="5"/>
  <c r="P60" i="5"/>
  <c r="L60" i="5"/>
  <c r="H60" i="5"/>
  <c r="D60" i="5"/>
  <c r="X59" i="5"/>
  <c r="T59" i="5"/>
  <c r="P59" i="5"/>
  <c r="L59" i="5"/>
  <c r="H59" i="5"/>
  <c r="D59" i="5"/>
  <c r="X58" i="5"/>
  <c r="T58" i="5"/>
  <c r="P58" i="5"/>
  <c r="L58" i="5"/>
  <c r="H58" i="5"/>
  <c r="D58" i="5"/>
  <c r="X57" i="5"/>
  <c r="T57" i="5"/>
  <c r="P57" i="5"/>
  <c r="L57" i="5"/>
  <c r="H57" i="5"/>
  <c r="D57" i="5"/>
  <c r="X56" i="5"/>
  <c r="T56" i="5"/>
  <c r="P56" i="5"/>
  <c r="L56" i="5"/>
  <c r="H56" i="5"/>
  <c r="D56" i="5"/>
  <c r="D55" i="5"/>
  <c r="H54" i="5"/>
  <c r="D54" i="5"/>
  <c r="X49" i="5"/>
  <c r="T49" i="5"/>
  <c r="P49" i="5"/>
  <c r="L49" i="5"/>
  <c r="H49" i="5"/>
  <c r="X48" i="5"/>
  <c r="T48" i="5"/>
  <c r="P48" i="5"/>
  <c r="L48" i="5"/>
  <c r="H48" i="5"/>
  <c r="X47" i="5"/>
  <c r="T47" i="5"/>
  <c r="P47" i="5"/>
  <c r="L47" i="5"/>
  <c r="H47" i="5"/>
  <c r="X46" i="5"/>
  <c r="T46" i="5"/>
  <c r="P46" i="5"/>
  <c r="L46" i="5"/>
  <c r="H46" i="5"/>
  <c r="D46" i="5"/>
  <c r="X45" i="5"/>
  <c r="T45" i="5"/>
  <c r="P45" i="5"/>
  <c r="L45" i="5"/>
  <c r="H45" i="5"/>
  <c r="D45" i="5"/>
  <c r="X44" i="5"/>
  <c r="T44" i="5"/>
  <c r="P44" i="5"/>
  <c r="L44" i="5"/>
  <c r="H44" i="5"/>
  <c r="D44" i="5"/>
  <c r="X43" i="5"/>
  <c r="T43" i="5"/>
  <c r="P43" i="5"/>
  <c r="L43" i="5"/>
  <c r="H43" i="5"/>
  <c r="D43" i="5"/>
  <c r="F42" i="5"/>
  <c r="J42" i="5" s="1"/>
  <c r="N42" i="5" s="1"/>
  <c r="R42" i="5" s="1"/>
  <c r="V42" i="5" s="1"/>
  <c r="D42" i="5"/>
  <c r="F41" i="5"/>
  <c r="D41" i="5"/>
  <c r="D36" i="5"/>
  <c r="D38" i="5" s="1"/>
  <c r="D26" i="5"/>
  <c r="J21" i="5"/>
  <c r="L21" i="5" s="1"/>
  <c r="H21" i="5"/>
  <c r="D21" i="5"/>
  <c r="J20" i="5"/>
  <c r="N20" i="5" s="1"/>
  <c r="H20" i="5"/>
  <c r="D20" i="5"/>
  <c r="J19" i="5"/>
  <c r="N19" i="5" s="1"/>
  <c r="H19" i="5"/>
  <c r="D19" i="5"/>
  <c r="J18" i="5"/>
  <c r="H18" i="5"/>
  <c r="D18" i="5"/>
  <c r="J17" i="5"/>
  <c r="L17" i="5" s="1"/>
  <c r="H17" i="5"/>
  <c r="D17" i="5"/>
  <c r="J16" i="5"/>
  <c r="H16" i="5"/>
  <c r="D16" i="5"/>
  <c r="H15" i="5"/>
  <c r="D15" i="5"/>
  <c r="D14" i="5"/>
  <c r="D13" i="5"/>
  <c r="F12" i="5"/>
  <c r="D12" i="5"/>
  <c r="X9" i="5"/>
  <c r="T9" i="5"/>
  <c r="P9" i="5"/>
  <c r="L9" i="5"/>
  <c r="H9" i="5"/>
  <c r="D9" i="5"/>
  <c r="Z8" i="5"/>
  <c r="Z7" i="5"/>
  <c r="Z7" i="4"/>
  <c r="Z8" i="4"/>
  <c r="Z123" i="3"/>
  <c r="Z122" i="3"/>
  <c r="Z121" i="3"/>
  <c r="Z120" i="3"/>
  <c r="Z119" i="3"/>
  <c r="Z118" i="3"/>
  <c r="Z108" i="3"/>
  <c r="Z107" i="3"/>
  <c r="Z7" i="3"/>
  <c r="Z8" i="3"/>
  <c r="H113" i="3"/>
  <c r="H115" i="9" s="1"/>
  <c r="H112" i="3"/>
  <c r="H114" i="9" s="1"/>
  <c r="H111" i="3"/>
  <c r="H113" i="9" s="1"/>
  <c r="F51" i="9" l="1"/>
  <c r="J41" i="5"/>
  <c r="N41" i="5" s="1"/>
  <c r="R41" i="5" s="1"/>
  <c r="V41" i="5" s="1"/>
  <c r="Z45" i="5"/>
  <c r="N16" i="5"/>
  <c r="N21" i="9" s="1"/>
  <c r="J21" i="9"/>
  <c r="N21" i="5"/>
  <c r="R21" i="5" s="1"/>
  <c r="T21" i="5" s="1"/>
  <c r="J15" i="5"/>
  <c r="Z99" i="5"/>
  <c r="L86" i="5"/>
  <c r="N17" i="5"/>
  <c r="R17" i="5" s="1"/>
  <c r="V17" i="5" s="1"/>
  <c r="X17" i="5" s="1"/>
  <c r="D71" i="5"/>
  <c r="L80" i="5"/>
  <c r="R19" i="5"/>
  <c r="V19" i="5" s="1"/>
  <c r="X19" i="5" s="1"/>
  <c r="P19" i="5"/>
  <c r="L42" i="5"/>
  <c r="P42" i="5"/>
  <c r="D83" i="5"/>
  <c r="D95" i="5" s="1"/>
  <c r="D100" i="5" s="1"/>
  <c r="H26" i="5"/>
  <c r="H38" i="5" s="1"/>
  <c r="H91" i="5" s="1"/>
  <c r="L26" i="5"/>
  <c r="R80" i="5"/>
  <c r="V80" i="5" s="1"/>
  <c r="X80" i="5" s="1"/>
  <c r="P80" i="5"/>
  <c r="R81" i="5"/>
  <c r="V81" i="5" s="1"/>
  <c r="X81" i="5" s="1"/>
  <c r="Z29" i="5"/>
  <c r="Z33" i="5"/>
  <c r="Z44" i="5"/>
  <c r="Z49" i="5"/>
  <c r="Z61" i="5"/>
  <c r="L16" i="5"/>
  <c r="L20" i="5"/>
  <c r="Z47" i="5"/>
  <c r="Z57" i="5"/>
  <c r="Z63" i="5"/>
  <c r="N69" i="5"/>
  <c r="R69" i="5" s="1"/>
  <c r="H80" i="5"/>
  <c r="H81" i="5"/>
  <c r="V86" i="5"/>
  <c r="X86" i="5" s="1"/>
  <c r="Z125" i="5"/>
  <c r="Z28" i="5"/>
  <c r="Z31" i="5"/>
  <c r="Z35" i="5"/>
  <c r="D51" i="5"/>
  <c r="Z43" i="5"/>
  <c r="Z58" i="5"/>
  <c r="Z60" i="5"/>
  <c r="Z62" i="5"/>
  <c r="D77" i="5"/>
  <c r="J75" i="5"/>
  <c r="N75" i="5" s="1"/>
  <c r="Z98" i="5"/>
  <c r="D23" i="5"/>
  <c r="H41" i="5"/>
  <c r="H55" i="5"/>
  <c r="J12" i="5"/>
  <c r="H12" i="5"/>
  <c r="H23" i="5" s="1"/>
  <c r="H90" i="5" s="1"/>
  <c r="Z34" i="5"/>
  <c r="J68" i="5"/>
  <c r="H68" i="5"/>
  <c r="J74" i="5"/>
  <c r="H74" i="5"/>
  <c r="R16" i="5"/>
  <c r="R21" i="9" s="1"/>
  <c r="L18" i="5"/>
  <c r="N18" i="5"/>
  <c r="Z32" i="5"/>
  <c r="P20" i="5"/>
  <c r="R20" i="5"/>
  <c r="Z30" i="5"/>
  <c r="D65" i="5"/>
  <c r="Z59" i="5"/>
  <c r="Z56" i="5"/>
  <c r="Z9" i="5"/>
  <c r="H42" i="5"/>
  <c r="Z48" i="5"/>
  <c r="H69" i="5"/>
  <c r="L81" i="5"/>
  <c r="P86" i="5"/>
  <c r="L19" i="5"/>
  <c r="L36" i="5"/>
  <c r="Z46" i="5"/>
  <c r="T80" i="5"/>
  <c r="Z115" i="5"/>
  <c r="X113" i="3"/>
  <c r="X115" i="9" s="1"/>
  <c r="X112" i="3"/>
  <c r="X114" i="9" s="1"/>
  <c r="X111" i="3"/>
  <c r="X113" i="9" s="1"/>
  <c r="T113" i="3"/>
  <c r="T115" i="9" s="1"/>
  <c r="T112" i="3"/>
  <c r="T114" i="9" s="1"/>
  <c r="T111" i="3"/>
  <c r="T113" i="9" s="1"/>
  <c r="P113" i="3"/>
  <c r="P115" i="9" s="1"/>
  <c r="P112" i="3"/>
  <c r="P114" i="9" s="1"/>
  <c r="P111" i="3"/>
  <c r="P113" i="9" s="1"/>
  <c r="L113" i="3"/>
  <c r="L115" i="9" s="1"/>
  <c r="L112" i="3"/>
  <c r="L114" i="9" s="1"/>
  <c r="L111" i="3"/>
  <c r="L113" i="9" s="1"/>
  <c r="P21" i="5" l="1"/>
  <c r="T81" i="5"/>
  <c r="P16" i="5"/>
  <c r="H83" i="5"/>
  <c r="H95" i="5" s="1"/>
  <c r="N15" i="5"/>
  <c r="J20" i="9"/>
  <c r="V21" i="5"/>
  <c r="X21" i="5" s="1"/>
  <c r="Z21" i="5" s="1"/>
  <c r="L15" i="5"/>
  <c r="P15" i="5"/>
  <c r="L83" i="5"/>
  <c r="L95" i="5" s="1"/>
  <c r="L75" i="5"/>
  <c r="Z80" i="5"/>
  <c r="Z86" i="5"/>
  <c r="P83" i="5"/>
  <c r="P95" i="5" s="1"/>
  <c r="X83" i="5"/>
  <c r="X95" i="5" s="1"/>
  <c r="T19" i="5"/>
  <c r="Z19" i="5" s="1"/>
  <c r="T17" i="5"/>
  <c r="P17" i="5"/>
  <c r="Z111" i="3"/>
  <c r="P69" i="5"/>
  <c r="L54" i="5"/>
  <c r="T83" i="5"/>
  <c r="T95" i="5" s="1"/>
  <c r="H77" i="5"/>
  <c r="H71" i="5"/>
  <c r="P36" i="5"/>
  <c r="T16" i="5"/>
  <c r="V16" i="5"/>
  <c r="L74" i="5"/>
  <c r="N74" i="5"/>
  <c r="N68" i="5"/>
  <c r="L68" i="5"/>
  <c r="L71" i="5" s="1"/>
  <c r="L55" i="5"/>
  <c r="X42" i="5"/>
  <c r="T42" i="5"/>
  <c r="Z42" i="5" s="1"/>
  <c r="Z81" i="5"/>
  <c r="Z83" i="5" s="1"/>
  <c r="P26" i="5"/>
  <c r="H51" i="5"/>
  <c r="H92" i="5" s="1"/>
  <c r="D102" i="5"/>
  <c r="D129" i="5" s="1"/>
  <c r="T20" i="5"/>
  <c r="V20" i="5"/>
  <c r="X20" i="5" s="1"/>
  <c r="R75" i="5"/>
  <c r="P75" i="5"/>
  <c r="P18" i="5"/>
  <c r="R18" i="5"/>
  <c r="V69" i="5"/>
  <c r="X69" i="5" s="1"/>
  <c r="T69" i="5"/>
  <c r="P54" i="5"/>
  <c r="L12" i="5"/>
  <c r="N12" i="5"/>
  <c r="H65" i="5"/>
  <c r="H93" i="5" s="1"/>
  <c r="L41" i="5"/>
  <c r="L51" i="5" s="1"/>
  <c r="L92" i="5" s="1"/>
  <c r="J21" i="8"/>
  <c r="N21" i="8" s="1"/>
  <c r="J20" i="8"/>
  <c r="F19" i="7"/>
  <c r="G19" i="7"/>
  <c r="K19" i="7" s="1"/>
  <c r="F18" i="7"/>
  <c r="J18" i="7" s="1"/>
  <c r="G18" i="7"/>
  <c r="F17" i="6"/>
  <c r="J15" i="4"/>
  <c r="J18" i="9" s="1"/>
  <c r="J14" i="3"/>
  <c r="J16" i="9" s="1"/>
  <c r="F13" i="9"/>
  <c r="G13" i="9"/>
  <c r="J13" i="2"/>
  <c r="N13" i="2" s="1"/>
  <c r="K13" i="9"/>
  <c r="O13" i="9"/>
  <c r="S13" i="9"/>
  <c r="W13" i="9"/>
  <c r="X49" i="4"/>
  <c r="X48" i="4"/>
  <c r="X47" i="4"/>
  <c r="X46" i="4"/>
  <c r="X45" i="4"/>
  <c r="X44" i="4"/>
  <c r="X43" i="4"/>
  <c r="F42" i="4"/>
  <c r="F41" i="4"/>
  <c r="T49" i="4"/>
  <c r="T48" i="4"/>
  <c r="T47" i="4"/>
  <c r="T46" i="4"/>
  <c r="T45" i="4"/>
  <c r="T44" i="4"/>
  <c r="T43" i="4"/>
  <c r="P49" i="4"/>
  <c r="P48" i="4"/>
  <c r="P47" i="4"/>
  <c r="P46" i="4"/>
  <c r="P45" i="4"/>
  <c r="P44" i="4"/>
  <c r="P43" i="4"/>
  <c r="L49" i="4"/>
  <c r="L48" i="4"/>
  <c r="L47" i="4"/>
  <c r="L46" i="4"/>
  <c r="L45" i="4"/>
  <c r="L44" i="4"/>
  <c r="L43" i="4"/>
  <c r="H49" i="4"/>
  <c r="H48" i="4"/>
  <c r="H47" i="4"/>
  <c r="H46" i="4"/>
  <c r="H45" i="4"/>
  <c r="H44" i="4"/>
  <c r="H43" i="4"/>
  <c r="F36" i="4"/>
  <c r="F26" i="4"/>
  <c r="H21" i="4"/>
  <c r="J21" i="4"/>
  <c r="H20" i="4"/>
  <c r="J20" i="4"/>
  <c r="L20" i="4" s="1"/>
  <c r="H19" i="4"/>
  <c r="J19" i="4"/>
  <c r="H18" i="4"/>
  <c r="J18" i="4"/>
  <c r="L18" i="4" s="1"/>
  <c r="H17" i="4"/>
  <c r="J17" i="4"/>
  <c r="H16" i="4"/>
  <c r="J16" i="4"/>
  <c r="H63" i="4"/>
  <c r="L63" i="4"/>
  <c r="P63" i="4"/>
  <c r="T63" i="4"/>
  <c r="X63" i="4"/>
  <c r="H62" i="4"/>
  <c r="L62" i="4"/>
  <c r="P62" i="4"/>
  <c r="T62" i="4"/>
  <c r="X62" i="4"/>
  <c r="H61" i="4"/>
  <c r="L61" i="4"/>
  <c r="P61" i="4"/>
  <c r="T61" i="4"/>
  <c r="X61" i="4"/>
  <c r="H60" i="4"/>
  <c r="L60" i="4"/>
  <c r="P60" i="4"/>
  <c r="T60" i="4"/>
  <c r="X60" i="4"/>
  <c r="H59" i="4"/>
  <c r="L59" i="4"/>
  <c r="P59" i="4"/>
  <c r="T59" i="4"/>
  <c r="X59" i="4"/>
  <c r="H58" i="4"/>
  <c r="L58" i="4"/>
  <c r="P58" i="4"/>
  <c r="T58" i="4"/>
  <c r="X58" i="4"/>
  <c r="H57" i="4"/>
  <c r="L57" i="4"/>
  <c r="P57" i="4"/>
  <c r="T57" i="4"/>
  <c r="X57" i="4"/>
  <c r="H56" i="4"/>
  <c r="L56" i="4"/>
  <c r="P56" i="4"/>
  <c r="T56" i="4"/>
  <c r="X56" i="4"/>
  <c r="F55" i="4"/>
  <c r="F54" i="4"/>
  <c r="J54" i="4" s="1"/>
  <c r="N54" i="4" s="1"/>
  <c r="R54" i="4" s="1"/>
  <c r="V54" i="4" s="1"/>
  <c r="F69" i="4"/>
  <c r="H69" i="4" s="1"/>
  <c r="F68" i="4"/>
  <c r="F70" i="9" s="1"/>
  <c r="F75" i="4"/>
  <c r="F74" i="4"/>
  <c r="J74" i="4" s="1"/>
  <c r="L74" i="4" s="1"/>
  <c r="F81" i="4"/>
  <c r="J81" i="4" s="1"/>
  <c r="N81" i="4" s="1"/>
  <c r="F80" i="4"/>
  <c r="H80" i="4" s="1"/>
  <c r="J80" i="4"/>
  <c r="N80" i="4" s="1"/>
  <c r="L80" i="4"/>
  <c r="H86" i="4"/>
  <c r="J86" i="4"/>
  <c r="L86" i="4" s="1"/>
  <c r="N86" i="4"/>
  <c r="R86" i="4" s="1"/>
  <c r="T86" i="4" s="1"/>
  <c r="P86" i="4"/>
  <c r="F12" i="4"/>
  <c r="H12" i="4" s="1"/>
  <c r="H98" i="4"/>
  <c r="L98" i="4"/>
  <c r="P98" i="4"/>
  <c r="T98" i="4"/>
  <c r="X98" i="4"/>
  <c r="H99" i="4"/>
  <c r="L99" i="4"/>
  <c r="P99" i="4"/>
  <c r="T99" i="4"/>
  <c r="X99" i="4"/>
  <c r="D12" i="4"/>
  <c r="Z104" i="4"/>
  <c r="Z108" i="4"/>
  <c r="Z107" i="4"/>
  <c r="Z114" i="4"/>
  <c r="Z113" i="4"/>
  <c r="Z112" i="4"/>
  <c r="Z111" i="4"/>
  <c r="Z123" i="4"/>
  <c r="Z122" i="4"/>
  <c r="Z121" i="4"/>
  <c r="Z120" i="4"/>
  <c r="Z119" i="4"/>
  <c r="Z118" i="4"/>
  <c r="H115" i="4"/>
  <c r="H125" i="4"/>
  <c r="L115" i="4"/>
  <c r="L125" i="4"/>
  <c r="P115" i="4"/>
  <c r="P125" i="4"/>
  <c r="T115" i="4"/>
  <c r="T125" i="4"/>
  <c r="X115" i="4"/>
  <c r="X125" i="4"/>
  <c r="F12" i="3"/>
  <c r="H12" i="3" s="1"/>
  <c r="H14" i="3"/>
  <c r="H15" i="3"/>
  <c r="H16" i="3"/>
  <c r="H17" i="3"/>
  <c r="H18" i="3"/>
  <c r="H19" i="3"/>
  <c r="H20" i="3"/>
  <c r="H21" i="3"/>
  <c r="H29" i="3"/>
  <c r="F30" i="3"/>
  <c r="F34" i="9" s="1"/>
  <c r="F31" i="3"/>
  <c r="H31" i="3" s="1"/>
  <c r="F32" i="3"/>
  <c r="F33" i="3"/>
  <c r="H33" i="3" s="1"/>
  <c r="F34" i="3"/>
  <c r="J34" i="3" s="1"/>
  <c r="L34" i="3" s="1"/>
  <c r="F35" i="3"/>
  <c r="H35" i="3" s="1"/>
  <c r="F36" i="3"/>
  <c r="H36" i="3" s="1"/>
  <c r="F37" i="3"/>
  <c r="H37" i="3" s="1"/>
  <c r="F41" i="3"/>
  <c r="F47" i="9" s="1"/>
  <c r="F42" i="3"/>
  <c r="H43" i="3"/>
  <c r="H44" i="3"/>
  <c r="H45" i="3"/>
  <c r="H46" i="3"/>
  <c r="H47" i="3"/>
  <c r="H48" i="3"/>
  <c r="H49" i="3"/>
  <c r="F54" i="3"/>
  <c r="F55" i="3"/>
  <c r="F61" i="9" s="1"/>
  <c r="J61" i="9" s="1"/>
  <c r="N61" i="9" s="1"/>
  <c r="H56" i="3"/>
  <c r="H57" i="3"/>
  <c r="H58" i="3"/>
  <c r="H59" i="3"/>
  <c r="H60" i="3"/>
  <c r="H61" i="3"/>
  <c r="H62" i="3"/>
  <c r="H63" i="3"/>
  <c r="H68" i="3"/>
  <c r="F69" i="3"/>
  <c r="H74" i="3"/>
  <c r="F75" i="3"/>
  <c r="H75" i="3" s="1"/>
  <c r="H80" i="3"/>
  <c r="F81" i="3"/>
  <c r="H98" i="3"/>
  <c r="H99" i="3"/>
  <c r="H115" i="3"/>
  <c r="H125" i="3"/>
  <c r="J15" i="3"/>
  <c r="J16" i="3"/>
  <c r="J17" i="3"/>
  <c r="J18" i="3"/>
  <c r="J19" i="3"/>
  <c r="N19" i="3" s="1"/>
  <c r="J20" i="3"/>
  <c r="J21" i="3"/>
  <c r="N21" i="3" s="1"/>
  <c r="L43" i="3"/>
  <c r="J44" i="3"/>
  <c r="N44" i="3" s="1"/>
  <c r="L45" i="3"/>
  <c r="L46" i="3"/>
  <c r="L47" i="3"/>
  <c r="L48" i="3"/>
  <c r="L49" i="3"/>
  <c r="L56" i="3"/>
  <c r="L57" i="3"/>
  <c r="L58" i="3"/>
  <c r="L59" i="3"/>
  <c r="L60" i="3"/>
  <c r="L61" i="3"/>
  <c r="L62" i="3"/>
  <c r="L63" i="3"/>
  <c r="J68" i="3"/>
  <c r="J74" i="3"/>
  <c r="L74" i="3" s="1"/>
  <c r="J86" i="3"/>
  <c r="L86" i="3" s="1"/>
  <c r="J80" i="3"/>
  <c r="L80" i="3" s="1"/>
  <c r="L98" i="3"/>
  <c r="L99" i="3"/>
  <c r="L115" i="3"/>
  <c r="L125" i="3"/>
  <c r="P43" i="3"/>
  <c r="P45" i="3"/>
  <c r="P46" i="3"/>
  <c r="P47" i="3"/>
  <c r="P48" i="3"/>
  <c r="P49" i="3"/>
  <c r="P56" i="3"/>
  <c r="P57" i="3"/>
  <c r="P58" i="3"/>
  <c r="P59" i="3"/>
  <c r="P60" i="3"/>
  <c r="P61" i="3"/>
  <c r="P62" i="3"/>
  <c r="P63" i="3"/>
  <c r="P98" i="3"/>
  <c r="P99" i="3"/>
  <c r="P115" i="3"/>
  <c r="P125" i="3"/>
  <c r="T43" i="3"/>
  <c r="T45" i="3"/>
  <c r="T46" i="3"/>
  <c r="T47" i="3"/>
  <c r="T48" i="3"/>
  <c r="T49" i="3"/>
  <c r="T56" i="3"/>
  <c r="T57" i="3"/>
  <c r="T58" i="3"/>
  <c r="T59" i="3"/>
  <c r="T60" i="3"/>
  <c r="T61" i="3"/>
  <c r="T62" i="3"/>
  <c r="T63" i="3"/>
  <c r="T98" i="3"/>
  <c r="T99" i="3"/>
  <c r="T115" i="3"/>
  <c r="T125" i="3"/>
  <c r="X43" i="3"/>
  <c r="X45" i="3"/>
  <c r="X46" i="3"/>
  <c r="X47" i="3"/>
  <c r="X48" i="3"/>
  <c r="X49" i="3"/>
  <c r="X56" i="3"/>
  <c r="X57" i="3"/>
  <c r="X58" i="3"/>
  <c r="X59" i="3"/>
  <c r="X60" i="3"/>
  <c r="X61" i="3"/>
  <c r="X62" i="3"/>
  <c r="X63" i="3"/>
  <c r="X98" i="3"/>
  <c r="X99" i="3"/>
  <c r="X115" i="3"/>
  <c r="X125" i="3"/>
  <c r="Z114" i="3"/>
  <c r="Z113" i="3"/>
  <c r="Z112" i="3"/>
  <c r="Z104" i="3"/>
  <c r="X50" i="2"/>
  <c r="X49" i="2"/>
  <c r="X48" i="2"/>
  <c r="T50" i="2"/>
  <c r="T49" i="2"/>
  <c r="T48" i="2"/>
  <c r="P50" i="2"/>
  <c r="P49" i="2"/>
  <c r="P48" i="2"/>
  <c r="L50" i="2"/>
  <c r="L49" i="2"/>
  <c r="L48" i="2"/>
  <c r="H50" i="2"/>
  <c r="H49" i="2"/>
  <c r="H48" i="2"/>
  <c r="F42" i="2"/>
  <c r="F45" i="9" s="1"/>
  <c r="J45" i="9" s="1"/>
  <c r="N45" i="9" s="1"/>
  <c r="F43" i="2"/>
  <c r="H44" i="2"/>
  <c r="H45" i="2"/>
  <c r="H46" i="2"/>
  <c r="H47" i="2"/>
  <c r="F12" i="2"/>
  <c r="H13" i="2"/>
  <c r="H14" i="2"/>
  <c r="H15" i="2"/>
  <c r="H16" i="2"/>
  <c r="H17" i="2"/>
  <c r="H18" i="2"/>
  <c r="H19" i="2"/>
  <c r="H20" i="2"/>
  <c r="H21" i="2"/>
  <c r="F55" i="2"/>
  <c r="H56" i="2"/>
  <c r="H57" i="2"/>
  <c r="H58" i="2"/>
  <c r="H59" i="2"/>
  <c r="H60" i="2"/>
  <c r="H61" i="2"/>
  <c r="H62" i="2"/>
  <c r="H63" i="2"/>
  <c r="H64" i="2"/>
  <c r="H69" i="2"/>
  <c r="H70" i="2"/>
  <c r="H75" i="2"/>
  <c r="H76" i="2"/>
  <c r="H87" i="2"/>
  <c r="H26" i="2"/>
  <c r="F31" i="9"/>
  <c r="F30" i="2"/>
  <c r="F31" i="2"/>
  <c r="H31" i="2" s="1"/>
  <c r="F32" i="2"/>
  <c r="H32" i="2" s="1"/>
  <c r="F33" i="2"/>
  <c r="H33" i="2" s="1"/>
  <c r="F34" i="2"/>
  <c r="F35" i="2"/>
  <c r="H35" i="2" s="1"/>
  <c r="F36" i="2"/>
  <c r="H36" i="2" s="1"/>
  <c r="F37" i="2"/>
  <c r="H81" i="2"/>
  <c r="H82" i="2"/>
  <c r="H99" i="2"/>
  <c r="H100" i="2"/>
  <c r="H116" i="2"/>
  <c r="H126" i="2"/>
  <c r="J44" i="2"/>
  <c r="L44" i="2" s="1"/>
  <c r="L45" i="2"/>
  <c r="L46" i="2"/>
  <c r="L47" i="2"/>
  <c r="J14" i="2"/>
  <c r="J15" i="2"/>
  <c r="J16" i="2"/>
  <c r="N16" i="2" s="1"/>
  <c r="J17" i="2"/>
  <c r="J18" i="2"/>
  <c r="L18" i="2" s="1"/>
  <c r="J19" i="2"/>
  <c r="J20" i="2"/>
  <c r="J21" i="2"/>
  <c r="J56" i="2"/>
  <c r="L56" i="2" s="1"/>
  <c r="L57" i="2"/>
  <c r="L58" i="2"/>
  <c r="L59" i="2"/>
  <c r="L60" i="2"/>
  <c r="L61" i="2"/>
  <c r="L62" i="2"/>
  <c r="L63" i="2"/>
  <c r="L64" i="2"/>
  <c r="J69" i="2"/>
  <c r="J70" i="2"/>
  <c r="N70" i="2" s="1"/>
  <c r="J75" i="2"/>
  <c r="J76" i="2"/>
  <c r="L76" i="2" s="1"/>
  <c r="J87" i="2"/>
  <c r="J81" i="2"/>
  <c r="N81" i="2" s="1"/>
  <c r="J82" i="2"/>
  <c r="L82" i="2" s="1"/>
  <c r="L99" i="2"/>
  <c r="L100" i="2"/>
  <c r="L116" i="2"/>
  <c r="L126" i="2"/>
  <c r="P45" i="2"/>
  <c r="P46" i="2"/>
  <c r="P47" i="2"/>
  <c r="P57" i="2"/>
  <c r="P58" i="2"/>
  <c r="P59" i="2"/>
  <c r="P60" i="2"/>
  <c r="P61" i="2"/>
  <c r="P62" i="2"/>
  <c r="P63" i="2"/>
  <c r="P64" i="2"/>
  <c r="P99" i="2"/>
  <c r="P100" i="2"/>
  <c r="P116" i="2"/>
  <c r="P126" i="2"/>
  <c r="T45" i="2"/>
  <c r="T46" i="2"/>
  <c r="T47" i="2"/>
  <c r="T57" i="2"/>
  <c r="T58" i="2"/>
  <c r="T59" i="2"/>
  <c r="T60" i="2"/>
  <c r="T61" i="2"/>
  <c r="T62" i="2"/>
  <c r="T63" i="2"/>
  <c r="T64" i="2"/>
  <c r="T99" i="2"/>
  <c r="T100" i="2"/>
  <c r="T116" i="2"/>
  <c r="T126" i="2"/>
  <c r="X45" i="2"/>
  <c r="X46" i="2"/>
  <c r="X47" i="2"/>
  <c r="X57" i="2"/>
  <c r="X58" i="2"/>
  <c r="X59" i="2"/>
  <c r="X60" i="2"/>
  <c r="X61" i="2"/>
  <c r="X62" i="2"/>
  <c r="X63" i="2"/>
  <c r="X64" i="2"/>
  <c r="X99" i="2"/>
  <c r="X100" i="2"/>
  <c r="X116" i="2"/>
  <c r="X126" i="2"/>
  <c r="X127" i="9" s="1"/>
  <c r="Z126" i="2"/>
  <c r="Z116" i="2"/>
  <c r="H12" i="1"/>
  <c r="H13" i="1"/>
  <c r="H14" i="1"/>
  <c r="H15" i="1"/>
  <c r="H16" i="1"/>
  <c r="H17" i="1"/>
  <c r="H18" i="1"/>
  <c r="H19" i="1"/>
  <c r="H20" i="1"/>
  <c r="H21" i="1"/>
  <c r="J26" i="1"/>
  <c r="F29" i="1"/>
  <c r="F30" i="1"/>
  <c r="F31" i="1"/>
  <c r="J31" i="1" s="1"/>
  <c r="L31" i="1" s="1"/>
  <c r="F32" i="1"/>
  <c r="J32" i="1" s="1"/>
  <c r="L32" i="1" s="1"/>
  <c r="F33" i="1"/>
  <c r="H33" i="1" s="1"/>
  <c r="F34" i="1"/>
  <c r="J34" i="1" s="1"/>
  <c r="N34" i="1" s="1"/>
  <c r="P34" i="1" s="1"/>
  <c r="F35" i="1"/>
  <c r="J35" i="1" s="1"/>
  <c r="F36" i="1"/>
  <c r="J36" i="1" s="1"/>
  <c r="N36" i="1" s="1"/>
  <c r="P36" i="1" s="1"/>
  <c r="F37" i="1"/>
  <c r="J37" i="1" s="1"/>
  <c r="H42" i="1"/>
  <c r="H43" i="1"/>
  <c r="H44" i="1"/>
  <c r="H45" i="1"/>
  <c r="H46" i="1"/>
  <c r="H47" i="1"/>
  <c r="H48" i="1"/>
  <c r="H49" i="1"/>
  <c r="H50" i="1"/>
  <c r="F55" i="1"/>
  <c r="H56" i="1"/>
  <c r="H57" i="1"/>
  <c r="H58" i="1"/>
  <c r="H59" i="1"/>
  <c r="H60" i="1"/>
  <c r="H61" i="1"/>
  <c r="H62" i="1"/>
  <c r="H63" i="1"/>
  <c r="H64" i="1"/>
  <c r="H69" i="1"/>
  <c r="H70" i="1"/>
  <c r="F75" i="1"/>
  <c r="F76" i="1"/>
  <c r="H86" i="1"/>
  <c r="F81" i="1"/>
  <c r="H82" i="1"/>
  <c r="H98" i="1"/>
  <c r="H99" i="1"/>
  <c r="H116" i="1"/>
  <c r="H127" i="1"/>
  <c r="J12" i="1"/>
  <c r="L12" i="1" s="1"/>
  <c r="J13" i="1"/>
  <c r="J14" i="9" s="1"/>
  <c r="L14" i="1"/>
  <c r="J15" i="1"/>
  <c r="N15" i="1" s="1"/>
  <c r="P15" i="1" s="1"/>
  <c r="J16" i="1"/>
  <c r="L16" i="1" s="1"/>
  <c r="J17" i="1"/>
  <c r="N17" i="1" s="1"/>
  <c r="P17" i="1" s="1"/>
  <c r="J18" i="1"/>
  <c r="J19" i="1"/>
  <c r="N19" i="1" s="1"/>
  <c r="P19" i="1" s="1"/>
  <c r="J20" i="1"/>
  <c r="L20" i="1" s="1"/>
  <c r="J21" i="1"/>
  <c r="J42" i="1"/>
  <c r="N42" i="1" s="1"/>
  <c r="R42" i="1" s="1"/>
  <c r="V42" i="1" s="1"/>
  <c r="K42" i="1"/>
  <c r="K43" i="1"/>
  <c r="K44" i="9" s="1"/>
  <c r="L44" i="1"/>
  <c r="L45" i="1"/>
  <c r="L46" i="1"/>
  <c r="L47" i="1"/>
  <c r="L48" i="1"/>
  <c r="L49" i="1"/>
  <c r="L50" i="1"/>
  <c r="K55" i="1"/>
  <c r="L57" i="1"/>
  <c r="L58" i="1"/>
  <c r="L59" i="1"/>
  <c r="L60" i="1"/>
  <c r="L61" i="1"/>
  <c r="L62" i="1"/>
  <c r="L63" i="1"/>
  <c r="L64" i="1"/>
  <c r="J69" i="1"/>
  <c r="K69" i="1"/>
  <c r="J70" i="1"/>
  <c r="J86" i="1"/>
  <c r="N86" i="1" s="1"/>
  <c r="P86" i="1" s="1"/>
  <c r="J82" i="1"/>
  <c r="L98" i="1"/>
  <c r="L99" i="1"/>
  <c r="L116" i="1"/>
  <c r="L127" i="1"/>
  <c r="P44" i="1"/>
  <c r="P45" i="1"/>
  <c r="P46" i="1"/>
  <c r="P47" i="1"/>
  <c r="P48" i="1"/>
  <c r="P49" i="1"/>
  <c r="P50" i="1"/>
  <c r="P57" i="1"/>
  <c r="P58" i="1"/>
  <c r="P59" i="1"/>
  <c r="P60" i="1"/>
  <c r="P61" i="1"/>
  <c r="P62" i="1"/>
  <c r="P63" i="1"/>
  <c r="P64" i="1"/>
  <c r="P98" i="1"/>
  <c r="P99" i="1"/>
  <c r="P116" i="1"/>
  <c r="P127" i="1"/>
  <c r="T44" i="1"/>
  <c r="T45" i="1"/>
  <c r="T46" i="1"/>
  <c r="T47" i="1"/>
  <c r="T48" i="1"/>
  <c r="T49" i="1"/>
  <c r="T50" i="1"/>
  <c r="T57" i="1"/>
  <c r="T58" i="1"/>
  <c r="T59" i="1"/>
  <c r="T60" i="1"/>
  <c r="T61" i="1"/>
  <c r="T62" i="1"/>
  <c r="T63" i="1"/>
  <c r="T64" i="1"/>
  <c r="T98" i="1"/>
  <c r="T99" i="1"/>
  <c r="T116" i="1"/>
  <c r="T127" i="1"/>
  <c r="X44" i="1"/>
  <c r="X45" i="1"/>
  <c r="X46" i="1"/>
  <c r="X47" i="1"/>
  <c r="X48" i="1"/>
  <c r="X49" i="1"/>
  <c r="X50" i="1"/>
  <c r="X57" i="1"/>
  <c r="X58" i="1"/>
  <c r="X59" i="1"/>
  <c r="X60" i="1"/>
  <c r="X61" i="1"/>
  <c r="X62" i="1"/>
  <c r="X63" i="1"/>
  <c r="X64" i="1"/>
  <c r="W69" i="1"/>
  <c r="W70" i="9" s="1"/>
  <c r="X98" i="1"/>
  <c r="X99" i="1"/>
  <c r="X116" i="1"/>
  <c r="X127" i="1"/>
  <c r="D26" i="1"/>
  <c r="D28" i="1"/>
  <c r="D37" i="1"/>
  <c r="W12" i="9"/>
  <c r="S12" i="9"/>
  <c r="O12" i="9"/>
  <c r="K12" i="9"/>
  <c r="F12" i="9"/>
  <c r="G12" i="9"/>
  <c r="H12" i="9" s="1"/>
  <c r="D21" i="4"/>
  <c r="D20" i="4"/>
  <c r="D19" i="4"/>
  <c r="D18" i="4"/>
  <c r="D17" i="4"/>
  <c r="D16" i="4"/>
  <c r="D15" i="4"/>
  <c r="D21" i="3"/>
  <c r="D20" i="3"/>
  <c r="D19" i="3"/>
  <c r="D18" i="3"/>
  <c r="D17" i="3"/>
  <c r="D16" i="3"/>
  <c r="D15" i="3"/>
  <c r="D21" i="2"/>
  <c r="D20" i="2"/>
  <c r="D19" i="2"/>
  <c r="D18" i="2"/>
  <c r="D17" i="2"/>
  <c r="D16" i="2"/>
  <c r="D15" i="2"/>
  <c r="D14" i="2"/>
  <c r="D14" i="3"/>
  <c r="D13" i="2"/>
  <c r="F32" i="6"/>
  <c r="J32" i="6" s="1"/>
  <c r="F33" i="7"/>
  <c r="H33" i="7" s="1"/>
  <c r="S33" i="7"/>
  <c r="W33" i="7" s="1"/>
  <c r="F34" i="7"/>
  <c r="H34" i="7" s="1"/>
  <c r="S34" i="7"/>
  <c r="W34" i="7" s="1"/>
  <c r="F36" i="8"/>
  <c r="H36" i="8" s="1"/>
  <c r="G29" i="9"/>
  <c r="F43" i="9"/>
  <c r="J43" i="9" s="1"/>
  <c r="N43" i="9" s="1"/>
  <c r="R43" i="9" s="1"/>
  <c r="J44" i="9"/>
  <c r="N44" i="9" s="1"/>
  <c r="F48" i="7"/>
  <c r="J51" i="9"/>
  <c r="N51" i="9" s="1"/>
  <c r="R51" i="9" s="1"/>
  <c r="J57" i="9"/>
  <c r="J59" i="9"/>
  <c r="N59" i="9" s="1"/>
  <c r="F59" i="6"/>
  <c r="H59" i="6" s="1"/>
  <c r="J62" i="9"/>
  <c r="F61" i="7"/>
  <c r="J61" i="7" s="1"/>
  <c r="G61" i="7"/>
  <c r="J64" i="9"/>
  <c r="N64" i="9" s="1"/>
  <c r="J65" i="9"/>
  <c r="N65" i="9" s="1"/>
  <c r="J88" i="9"/>
  <c r="D69" i="1"/>
  <c r="G56" i="9"/>
  <c r="H88" i="9"/>
  <c r="B12" i="9"/>
  <c r="C12" i="9"/>
  <c r="B13" i="9"/>
  <c r="C13" i="9"/>
  <c r="B14" i="9"/>
  <c r="C14" i="9"/>
  <c r="B15" i="9"/>
  <c r="C15" i="9"/>
  <c r="B16" i="9"/>
  <c r="C16" i="9"/>
  <c r="B17" i="9"/>
  <c r="C17" i="9"/>
  <c r="B18" i="9"/>
  <c r="C18" i="9"/>
  <c r="B19" i="9"/>
  <c r="C19" i="9"/>
  <c r="B20" i="9"/>
  <c r="C20" i="9"/>
  <c r="B21" i="9"/>
  <c r="C21" i="9"/>
  <c r="B26" i="9"/>
  <c r="D26" i="9" s="1"/>
  <c r="B28" i="9"/>
  <c r="C28" i="9"/>
  <c r="B29" i="9"/>
  <c r="C29" i="9"/>
  <c r="B30" i="9"/>
  <c r="C30" i="9"/>
  <c r="B31" i="9"/>
  <c r="C31" i="9"/>
  <c r="B32" i="9"/>
  <c r="C32" i="9"/>
  <c r="B33" i="9"/>
  <c r="C33" i="9"/>
  <c r="B34" i="9"/>
  <c r="C34" i="9"/>
  <c r="B35" i="9"/>
  <c r="C35" i="9"/>
  <c r="B36" i="9"/>
  <c r="C36" i="9"/>
  <c r="B37" i="9"/>
  <c r="C37" i="9"/>
  <c r="B43" i="9"/>
  <c r="C43" i="9"/>
  <c r="B44" i="9"/>
  <c r="C44" i="9"/>
  <c r="B45" i="9"/>
  <c r="C45" i="9"/>
  <c r="B46" i="9"/>
  <c r="C46" i="9"/>
  <c r="B47" i="9"/>
  <c r="C47" i="9"/>
  <c r="B48" i="9"/>
  <c r="C48" i="9"/>
  <c r="B49" i="9"/>
  <c r="C49" i="9"/>
  <c r="B50" i="9"/>
  <c r="C50" i="9"/>
  <c r="B51" i="9"/>
  <c r="C51" i="9"/>
  <c r="B56" i="9"/>
  <c r="C56" i="9"/>
  <c r="C57" i="9"/>
  <c r="B57" i="9"/>
  <c r="C58" i="9"/>
  <c r="B58" i="9"/>
  <c r="C59" i="9"/>
  <c r="B59" i="9"/>
  <c r="C60" i="9"/>
  <c r="B60" i="9"/>
  <c r="C61" i="9"/>
  <c r="B61" i="9"/>
  <c r="C62" i="9"/>
  <c r="B62" i="9"/>
  <c r="B63" i="9"/>
  <c r="C63" i="9"/>
  <c r="B64" i="9"/>
  <c r="C64" i="9"/>
  <c r="B65" i="9"/>
  <c r="C65" i="9"/>
  <c r="C70" i="9"/>
  <c r="B70" i="9"/>
  <c r="B71" i="9"/>
  <c r="C71" i="9"/>
  <c r="B76" i="9"/>
  <c r="C76" i="9"/>
  <c r="B77" i="9"/>
  <c r="C77" i="9"/>
  <c r="C88" i="9"/>
  <c r="D88" i="9" s="1"/>
  <c r="C82" i="9"/>
  <c r="B82" i="9"/>
  <c r="B83" i="9"/>
  <c r="C83" i="9"/>
  <c r="D92" i="9"/>
  <c r="D93" i="9"/>
  <c r="D94" i="9"/>
  <c r="D95" i="9"/>
  <c r="D96" i="9"/>
  <c r="D100" i="9"/>
  <c r="D101" i="9"/>
  <c r="F68" i="6"/>
  <c r="J68" i="6" s="1"/>
  <c r="F68" i="7"/>
  <c r="H68" i="7" s="1"/>
  <c r="J68" i="8"/>
  <c r="N68" i="8" s="1"/>
  <c r="AA100" i="9"/>
  <c r="AA101" i="9"/>
  <c r="A26" i="9"/>
  <c r="D26" i="3"/>
  <c r="D28" i="3"/>
  <c r="D37" i="3"/>
  <c r="D26" i="2"/>
  <c r="D28" i="2"/>
  <c r="D37" i="2"/>
  <c r="D9" i="9"/>
  <c r="H9" i="9"/>
  <c r="L9" i="9"/>
  <c r="P9" i="9"/>
  <c r="T9" i="9"/>
  <c r="X9" i="9"/>
  <c r="A28" i="9"/>
  <c r="A44" i="9"/>
  <c r="A56" i="9"/>
  <c r="A57" i="9"/>
  <c r="A58" i="9"/>
  <c r="A59" i="9"/>
  <c r="A60" i="9"/>
  <c r="A61" i="9"/>
  <c r="A62" i="9"/>
  <c r="A63" i="9"/>
  <c r="A64" i="9"/>
  <c r="A65" i="9"/>
  <c r="AA72" i="9"/>
  <c r="D106" i="9"/>
  <c r="D109" i="9"/>
  <c r="D110" i="9"/>
  <c r="D113" i="9"/>
  <c r="D114" i="9"/>
  <c r="D115" i="9"/>
  <c r="D116" i="9"/>
  <c r="D120" i="9"/>
  <c r="D121" i="9"/>
  <c r="D122" i="9"/>
  <c r="D123" i="9"/>
  <c r="D124" i="9"/>
  <c r="D125" i="9"/>
  <c r="D126" i="9"/>
  <c r="F12" i="6"/>
  <c r="H12" i="6" s="1"/>
  <c r="H32" i="6"/>
  <c r="F36" i="6"/>
  <c r="J36" i="6" s="1"/>
  <c r="L36" i="6" s="1"/>
  <c r="F41" i="6"/>
  <c r="F42" i="6"/>
  <c r="J42" i="6" s="1"/>
  <c r="L42" i="6" s="1"/>
  <c r="H43" i="6"/>
  <c r="H44" i="6"/>
  <c r="H45" i="6"/>
  <c r="H46" i="6"/>
  <c r="F54" i="6"/>
  <c r="J54" i="6" s="1"/>
  <c r="L54" i="6" s="1"/>
  <c r="F55" i="6"/>
  <c r="H55" i="6" s="1"/>
  <c r="H56" i="6"/>
  <c r="H57" i="6"/>
  <c r="H58" i="6"/>
  <c r="H60" i="6"/>
  <c r="H61" i="6"/>
  <c r="H62" i="6"/>
  <c r="H63" i="6"/>
  <c r="F69" i="6"/>
  <c r="H69" i="6" s="1"/>
  <c r="F74" i="6"/>
  <c r="J74" i="6" s="1"/>
  <c r="L74" i="6" s="1"/>
  <c r="H74" i="6"/>
  <c r="F75" i="6"/>
  <c r="H75" i="6" s="1"/>
  <c r="F86" i="6"/>
  <c r="J86" i="6" s="1"/>
  <c r="H90" i="6"/>
  <c r="H91" i="6"/>
  <c r="H92" i="6"/>
  <c r="H93" i="6"/>
  <c r="H94" i="6"/>
  <c r="F80" i="6"/>
  <c r="F81" i="6"/>
  <c r="H98" i="6"/>
  <c r="H99" i="6"/>
  <c r="H115" i="6"/>
  <c r="H125" i="6"/>
  <c r="F12" i="7"/>
  <c r="H12" i="7" s="1"/>
  <c r="F36" i="7"/>
  <c r="H36" i="7" s="1"/>
  <c r="F41" i="7"/>
  <c r="H41" i="7" s="1"/>
  <c r="F42" i="7"/>
  <c r="J49" i="7" s="1"/>
  <c r="H43" i="7"/>
  <c r="H44" i="7"/>
  <c r="H45" i="7"/>
  <c r="H46" i="7"/>
  <c r="G48" i="7"/>
  <c r="K48" i="7" s="1"/>
  <c r="O48" i="7" s="1"/>
  <c r="S48" i="7" s="1"/>
  <c r="W48" i="7" s="1"/>
  <c r="F49" i="7"/>
  <c r="G49" i="7"/>
  <c r="K49" i="7" s="1"/>
  <c r="O49" i="7" s="1"/>
  <c r="S49" i="7" s="1"/>
  <c r="W49" i="7" s="1"/>
  <c r="F55" i="7"/>
  <c r="F56" i="7"/>
  <c r="H56" i="7" s="1"/>
  <c r="H57" i="7"/>
  <c r="H58" i="7"/>
  <c r="H59" i="7"/>
  <c r="H60" i="7"/>
  <c r="H62" i="7"/>
  <c r="H63" i="7"/>
  <c r="H64" i="7"/>
  <c r="F69" i="7"/>
  <c r="F74" i="7"/>
  <c r="H74" i="7" s="1"/>
  <c r="F75" i="7"/>
  <c r="F86" i="7"/>
  <c r="J86" i="7" s="1"/>
  <c r="L86" i="7" s="1"/>
  <c r="H90" i="7"/>
  <c r="H91" i="7"/>
  <c r="H93" i="7"/>
  <c r="H94" i="7"/>
  <c r="F80" i="7"/>
  <c r="J80" i="7" s="1"/>
  <c r="H80" i="7"/>
  <c r="F81" i="7"/>
  <c r="H98" i="7"/>
  <c r="H99" i="7"/>
  <c r="H115" i="7"/>
  <c r="H125" i="7"/>
  <c r="F12" i="8"/>
  <c r="H12" i="8" s="1"/>
  <c r="H20" i="8"/>
  <c r="H21" i="8"/>
  <c r="F26" i="8"/>
  <c r="H26" i="8" s="1"/>
  <c r="F41" i="8"/>
  <c r="H41" i="8" s="1"/>
  <c r="F42" i="8"/>
  <c r="H42" i="8" s="1"/>
  <c r="H43" i="8"/>
  <c r="H44" i="8"/>
  <c r="H45" i="8"/>
  <c r="H46" i="8"/>
  <c r="F54" i="8"/>
  <c r="F55" i="8"/>
  <c r="J55" i="8" s="1"/>
  <c r="H56" i="8"/>
  <c r="H57" i="8"/>
  <c r="H58" i="8"/>
  <c r="H59" i="8"/>
  <c r="H60" i="8"/>
  <c r="H61" i="8"/>
  <c r="H62" i="8"/>
  <c r="H63" i="8"/>
  <c r="H68" i="8"/>
  <c r="F69" i="8"/>
  <c r="H69" i="8" s="1"/>
  <c r="H74" i="8"/>
  <c r="F75" i="8"/>
  <c r="F86" i="8"/>
  <c r="J86" i="8" s="1"/>
  <c r="H90" i="8"/>
  <c r="H91" i="8"/>
  <c r="H92" i="8"/>
  <c r="H93" i="8"/>
  <c r="H94" i="8"/>
  <c r="H80" i="8"/>
  <c r="F81" i="8"/>
  <c r="J81" i="8" s="1"/>
  <c r="H98" i="8"/>
  <c r="H99" i="8"/>
  <c r="H115" i="8"/>
  <c r="H125" i="8"/>
  <c r="J12" i="6"/>
  <c r="L43" i="6"/>
  <c r="L44" i="6"/>
  <c r="L45" i="6"/>
  <c r="L46" i="6"/>
  <c r="L56" i="6"/>
  <c r="L57" i="6"/>
  <c r="L58" i="6"/>
  <c r="L59" i="6"/>
  <c r="L60" i="6"/>
  <c r="L61" i="6"/>
  <c r="L62" i="6"/>
  <c r="L63" i="6"/>
  <c r="L90" i="6"/>
  <c r="L91" i="6"/>
  <c r="L92" i="6"/>
  <c r="L93" i="6"/>
  <c r="L94" i="6"/>
  <c r="L98" i="6"/>
  <c r="L99" i="6"/>
  <c r="L115" i="6"/>
  <c r="L125" i="6"/>
  <c r="L43" i="7"/>
  <c r="L44" i="7"/>
  <c r="L45" i="7"/>
  <c r="L46" i="7"/>
  <c r="L57" i="7"/>
  <c r="L58" i="7"/>
  <c r="L59" i="7"/>
  <c r="L60" i="7"/>
  <c r="L62" i="7"/>
  <c r="L63" i="7"/>
  <c r="L64" i="7"/>
  <c r="L90" i="7"/>
  <c r="L91" i="7"/>
  <c r="L93" i="7"/>
  <c r="L94" i="7"/>
  <c r="L98" i="7"/>
  <c r="L99" i="7"/>
  <c r="L115" i="7"/>
  <c r="L125" i="7"/>
  <c r="L43" i="8"/>
  <c r="L44" i="8"/>
  <c r="L45" i="8"/>
  <c r="L46" i="8"/>
  <c r="L56" i="8"/>
  <c r="L57" i="8"/>
  <c r="L58" i="8"/>
  <c r="L59" i="8"/>
  <c r="L60" i="8"/>
  <c r="L61" i="8"/>
  <c r="L62" i="8"/>
  <c r="L63" i="8"/>
  <c r="J74" i="8"/>
  <c r="L74" i="8" s="1"/>
  <c r="L90" i="8"/>
  <c r="L91" i="8"/>
  <c r="L92" i="8"/>
  <c r="L93" i="8"/>
  <c r="L94" i="8"/>
  <c r="J80" i="8"/>
  <c r="L80" i="8" s="1"/>
  <c r="L98" i="8"/>
  <c r="L99" i="8"/>
  <c r="L115" i="8"/>
  <c r="L125" i="8"/>
  <c r="P43" i="6"/>
  <c r="P44" i="6"/>
  <c r="P45" i="6"/>
  <c r="P46" i="6"/>
  <c r="P56" i="6"/>
  <c r="P57" i="6"/>
  <c r="P58" i="6"/>
  <c r="P59" i="6"/>
  <c r="P60" i="6"/>
  <c r="P61" i="6"/>
  <c r="P62" i="6"/>
  <c r="P63" i="6"/>
  <c r="P90" i="6"/>
  <c r="P91" i="6"/>
  <c r="P92" i="6"/>
  <c r="P93" i="6"/>
  <c r="P94" i="6"/>
  <c r="P98" i="6"/>
  <c r="P99" i="6"/>
  <c r="P115" i="6"/>
  <c r="P125" i="6"/>
  <c r="P43" i="7"/>
  <c r="P44" i="7"/>
  <c r="P45" i="7"/>
  <c r="P46" i="7"/>
  <c r="P57" i="7"/>
  <c r="P58" i="7"/>
  <c r="P59" i="7"/>
  <c r="P60" i="7"/>
  <c r="P62" i="7"/>
  <c r="P63" i="7"/>
  <c r="P64" i="7"/>
  <c r="P90" i="7"/>
  <c r="P91" i="7"/>
  <c r="P93" i="7"/>
  <c r="P94" i="7"/>
  <c r="P98" i="7"/>
  <c r="P99" i="7"/>
  <c r="P115" i="7"/>
  <c r="P125" i="7"/>
  <c r="P43" i="8"/>
  <c r="P44" i="8"/>
  <c r="P45" i="8"/>
  <c r="P46" i="8"/>
  <c r="P56" i="8"/>
  <c r="P57" i="8"/>
  <c r="P58" i="8"/>
  <c r="P59" i="8"/>
  <c r="P60" i="8"/>
  <c r="P61" i="8"/>
  <c r="P62" i="8"/>
  <c r="P63" i="8"/>
  <c r="P90" i="8"/>
  <c r="P91" i="8"/>
  <c r="P92" i="8"/>
  <c r="P93" i="8"/>
  <c r="P94" i="8"/>
  <c r="P98" i="8"/>
  <c r="P99" i="8"/>
  <c r="P115" i="8"/>
  <c r="P125" i="8"/>
  <c r="T43" i="6"/>
  <c r="T44" i="6"/>
  <c r="T45" i="6"/>
  <c r="T46" i="6"/>
  <c r="T56" i="6"/>
  <c r="T57" i="6"/>
  <c r="T58" i="6"/>
  <c r="T59" i="6"/>
  <c r="T60" i="6"/>
  <c r="T61" i="6"/>
  <c r="T62" i="6"/>
  <c r="T63" i="6"/>
  <c r="T90" i="6"/>
  <c r="T91" i="6"/>
  <c r="T92" i="6"/>
  <c r="T93" i="6"/>
  <c r="T94" i="6"/>
  <c r="T98" i="6"/>
  <c r="T99" i="6"/>
  <c r="T115" i="6"/>
  <c r="T125" i="6"/>
  <c r="T43" i="7"/>
  <c r="T44" i="7"/>
  <c r="T45" i="7"/>
  <c r="T46" i="7"/>
  <c r="T57" i="7"/>
  <c r="T58" i="7"/>
  <c r="T59" i="7"/>
  <c r="T60" i="7"/>
  <c r="T62" i="7"/>
  <c r="T63" i="7"/>
  <c r="T64" i="7"/>
  <c r="T90" i="7"/>
  <c r="T91" i="7"/>
  <c r="T93" i="7"/>
  <c r="T94" i="7"/>
  <c r="T98" i="7"/>
  <c r="T99" i="7"/>
  <c r="T115" i="7"/>
  <c r="T125" i="7"/>
  <c r="T43" i="8"/>
  <c r="T44" i="8"/>
  <c r="T45" i="8"/>
  <c r="T46" i="8"/>
  <c r="T56" i="8"/>
  <c r="T57" i="8"/>
  <c r="T58" i="8"/>
  <c r="T59" i="8"/>
  <c r="T60" i="8"/>
  <c r="T61" i="8"/>
  <c r="T62" i="8"/>
  <c r="T63" i="8"/>
  <c r="T90" i="8"/>
  <c r="T91" i="8"/>
  <c r="T92" i="8"/>
  <c r="T93" i="8"/>
  <c r="T94" i="8"/>
  <c r="T98" i="8"/>
  <c r="T99" i="8"/>
  <c r="T115" i="8"/>
  <c r="T125" i="8"/>
  <c r="X43" i="6"/>
  <c r="Z43" i="6" s="1"/>
  <c r="X44" i="6"/>
  <c r="Z44" i="6" s="1"/>
  <c r="X45" i="6"/>
  <c r="X46" i="6"/>
  <c r="X56" i="6"/>
  <c r="Z56" i="6" s="1"/>
  <c r="X57" i="6"/>
  <c r="Z57" i="6" s="1"/>
  <c r="X58" i="6"/>
  <c r="Z58" i="6" s="1"/>
  <c r="X59" i="6"/>
  <c r="Z59" i="6" s="1"/>
  <c r="X60" i="6"/>
  <c r="Z60" i="6" s="1"/>
  <c r="X61" i="6"/>
  <c r="Z61" i="6" s="1"/>
  <c r="X62" i="6"/>
  <c r="Z62" i="6" s="1"/>
  <c r="X63" i="6"/>
  <c r="Z63" i="6" s="1"/>
  <c r="X90" i="6"/>
  <c r="X91" i="6"/>
  <c r="X92" i="6"/>
  <c r="X93" i="6"/>
  <c r="X94" i="6"/>
  <c r="X98" i="6"/>
  <c r="X99" i="6"/>
  <c r="X115" i="6"/>
  <c r="X125" i="6"/>
  <c r="X43" i="7"/>
  <c r="Z43" i="7" s="1"/>
  <c r="X44" i="7"/>
  <c r="Z44" i="7" s="1"/>
  <c r="X45" i="7"/>
  <c r="Z45" i="7" s="1"/>
  <c r="X46" i="7"/>
  <c r="Z46" i="7" s="1"/>
  <c r="X57" i="7"/>
  <c r="Z57" i="7" s="1"/>
  <c r="X58" i="7"/>
  <c r="Z58" i="7" s="1"/>
  <c r="X59" i="7"/>
  <c r="Z59" i="7" s="1"/>
  <c r="X60" i="7"/>
  <c r="Z60" i="7" s="1"/>
  <c r="X62" i="7"/>
  <c r="Z62" i="7" s="1"/>
  <c r="X63" i="7"/>
  <c r="Z63" i="7" s="1"/>
  <c r="X64" i="7"/>
  <c r="Z64" i="7" s="1"/>
  <c r="X90" i="7"/>
  <c r="X91" i="7"/>
  <c r="X93" i="7"/>
  <c r="X94" i="7"/>
  <c r="X98" i="7"/>
  <c r="X99" i="7"/>
  <c r="X115" i="7"/>
  <c r="X125" i="7"/>
  <c r="X43" i="8"/>
  <c r="Z43" i="8" s="1"/>
  <c r="X44" i="8"/>
  <c r="Z44" i="8" s="1"/>
  <c r="X45" i="8"/>
  <c r="Z45" i="8" s="1"/>
  <c r="X46" i="8"/>
  <c r="Z46" i="8" s="1"/>
  <c r="X56" i="8"/>
  <c r="Z56" i="8" s="1"/>
  <c r="X57" i="8"/>
  <c r="Z57" i="8" s="1"/>
  <c r="X58" i="8"/>
  <c r="Z58" i="8" s="1"/>
  <c r="X59" i="8"/>
  <c r="Z59" i="8" s="1"/>
  <c r="X60" i="8"/>
  <c r="Z60" i="8" s="1"/>
  <c r="X61" i="8"/>
  <c r="Z61" i="8" s="1"/>
  <c r="X62" i="8"/>
  <c r="Z62" i="8" s="1"/>
  <c r="X63" i="8"/>
  <c r="Z63" i="8" s="1"/>
  <c r="X90" i="8"/>
  <c r="X91" i="8"/>
  <c r="X92" i="8"/>
  <c r="X93" i="8"/>
  <c r="X94" i="8"/>
  <c r="X98" i="8"/>
  <c r="X99" i="8"/>
  <c r="X115" i="8"/>
  <c r="X125" i="8"/>
  <c r="D12" i="1"/>
  <c r="D13" i="1"/>
  <c r="D14" i="1"/>
  <c r="D15" i="1"/>
  <c r="D16" i="1"/>
  <c r="D17" i="1"/>
  <c r="D18" i="1"/>
  <c r="D19" i="1"/>
  <c r="D20" i="1"/>
  <c r="D21" i="1"/>
  <c r="D42" i="1"/>
  <c r="D43" i="1"/>
  <c r="D44" i="1"/>
  <c r="D45" i="1"/>
  <c r="D46" i="1"/>
  <c r="D47" i="1"/>
  <c r="D48" i="1"/>
  <c r="D49" i="1"/>
  <c r="D50" i="1"/>
  <c r="D55" i="1"/>
  <c r="D56" i="1"/>
  <c r="D57" i="1"/>
  <c r="D58" i="1"/>
  <c r="D59" i="1"/>
  <c r="D60" i="1"/>
  <c r="D61" i="1"/>
  <c r="D62" i="1"/>
  <c r="D63" i="1"/>
  <c r="D64" i="1"/>
  <c r="D70" i="1"/>
  <c r="D75" i="1"/>
  <c r="D76" i="1"/>
  <c r="D86" i="1"/>
  <c r="D81" i="1"/>
  <c r="D82" i="1"/>
  <c r="D98" i="1"/>
  <c r="D99" i="1"/>
  <c r="D116" i="1"/>
  <c r="D127" i="1"/>
  <c r="D12" i="2"/>
  <c r="D42" i="2"/>
  <c r="D43" i="2"/>
  <c r="D44" i="2"/>
  <c r="D45" i="2"/>
  <c r="D46" i="2"/>
  <c r="D47" i="2"/>
  <c r="D48" i="2"/>
  <c r="D49" i="2"/>
  <c r="D50" i="2"/>
  <c r="D55" i="2"/>
  <c r="D56" i="2"/>
  <c r="D57" i="2"/>
  <c r="D58" i="2"/>
  <c r="D59" i="2"/>
  <c r="D60" i="2"/>
  <c r="D61" i="2"/>
  <c r="D62" i="2"/>
  <c r="D63" i="2"/>
  <c r="D64" i="2"/>
  <c r="D69" i="2"/>
  <c r="D70" i="2"/>
  <c r="D75" i="2"/>
  <c r="D76" i="2"/>
  <c r="D87" i="2"/>
  <c r="D91" i="2"/>
  <c r="D93" i="2"/>
  <c r="D94" i="2"/>
  <c r="D95" i="2"/>
  <c r="D81" i="2"/>
  <c r="D82" i="2"/>
  <c r="D99" i="2"/>
  <c r="D100" i="2"/>
  <c r="D116" i="2"/>
  <c r="D126" i="2"/>
  <c r="D12" i="3"/>
  <c r="D13" i="3"/>
  <c r="D41" i="3"/>
  <c r="D42" i="3"/>
  <c r="D43" i="3"/>
  <c r="D44" i="3"/>
  <c r="D45" i="3"/>
  <c r="D46" i="3"/>
  <c r="D54" i="3"/>
  <c r="D55" i="3"/>
  <c r="D56" i="3"/>
  <c r="D57" i="3"/>
  <c r="D58" i="3"/>
  <c r="D59" i="3"/>
  <c r="D60" i="3"/>
  <c r="D61" i="3"/>
  <c r="D62" i="3"/>
  <c r="D63" i="3"/>
  <c r="D68" i="3"/>
  <c r="D69" i="3"/>
  <c r="D74" i="3"/>
  <c r="D75" i="3"/>
  <c r="D86" i="3"/>
  <c r="D90" i="3"/>
  <c r="D92" i="3"/>
  <c r="D93" i="3"/>
  <c r="D94" i="3"/>
  <c r="D80" i="3"/>
  <c r="D81" i="3"/>
  <c r="D98" i="3"/>
  <c r="D99" i="3"/>
  <c r="D115" i="3"/>
  <c r="D125" i="3"/>
  <c r="D13" i="4"/>
  <c r="D14" i="4"/>
  <c r="D36" i="4"/>
  <c r="D38" i="4" s="1"/>
  <c r="D41" i="4"/>
  <c r="D42" i="4"/>
  <c r="D43" i="4"/>
  <c r="D44" i="4"/>
  <c r="D45" i="4"/>
  <c r="D46" i="4"/>
  <c r="D54" i="4"/>
  <c r="D55" i="4"/>
  <c r="D56" i="4"/>
  <c r="D57" i="4"/>
  <c r="D58" i="4"/>
  <c r="D59" i="4"/>
  <c r="D60" i="4"/>
  <c r="D61" i="4"/>
  <c r="D62" i="4"/>
  <c r="D63" i="4"/>
  <c r="D68" i="4"/>
  <c r="D69" i="4"/>
  <c r="D74" i="4"/>
  <c r="D75" i="4"/>
  <c r="D86" i="4"/>
  <c r="D90" i="4"/>
  <c r="D91" i="4"/>
  <c r="D92" i="4"/>
  <c r="D93" i="4"/>
  <c r="D94" i="4"/>
  <c r="D80" i="4"/>
  <c r="D81" i="4"/>
  <c r="D98" i="4"/>
  <c r="D99" i="4"/>
  <c r="D115" i="4"/>
  <c r="D125" i="4"/>
  <c r="D12" i="6"/>
  <c r="D13" i="6"/>
  <c r="D14" i="6"/>
  <c r="D15" i="6"/>
  <c r="D16" i="6"/>
  <c r="D17" i="6"/>
  <c r="D18" i="6"/>
  <c r="D19" i="6"/>
  <c r="D20" i="6"/>
  <c r="D21" i="6"/>
  <c r="D22" i="6"/>
  <c r="D32" i="6"/>
  <c r="D36" i="6"/>
  <c r="D41" i="6"/>
  <c r="D42" i="6"/>
  <c r="D43" i="6"/>
  <c r="D44" i="6"/>
  <c r="D45" i="6"/>
  <c r="D46" i="6"/>
  <c r="D47" i="6"/>
  <c r="D54" i="6"/>
  <c r="D55" i="6"/>
  <c r="D56" i="6"/>
  <c r="D57" i="6"/>
  <c r="D58" i="6"/>
  <c r="D59" i="6"/>
  <c r="D60" i="6"/>
  <c r="D61" i="6"/>
  <c r="D62" i="6"/>
  <c r="D63" i="6"/>
  <c r="D68" i="6"/>
  <c r="D69" i="6"/>
  <c r="D74" i="6"/>
  <c r="D75" i="6"/>
  <c r="D86" i="6"/>
  <c r="D90" i="6"/>
  <c r="D91" i="6"/>
  <c r="D92" i="6"/>
  <c r="D93" i="6"/>
  <c r="D94" i="6"/>
  <c r="D80" i="6"/>
  <c r="D81" i="6"/>
  <c r="D98" i="6"/>
  <c r="D99" i="6"/>
  <c r="D115" i="6"/>
  <c r="D125" i="6"/>
  <c r="D12" i="7"/>
  <c r="D13" i="7"/>
  <c r="D14" i="7"/>
  <c r="D15" i="7"/>
  <c r="D16" i="7"/>
  <c r="D17" i="7"/>
  <c r="D18" i="7"/>
  <c r="D19" i="7"/>
  <c r="D20" i="7"/>
  <c r="D21" i="7"/>
  <c r="D33" i="7"/>
  <c r="D34" i="7"/>
  <c r="D36" i="7"/>
  <c r="D41" i="7"/>
  <c r="D42" i="7"/>
  <c r="D43" i="7"/>
  <c r="D44" i="7"/>
  <c r="D45" i="7"/>
  <c r="D46" i="7"/>
  <c r="D48" i="7"/>
  <c r="D55" i="7"/>
  <c r="D56" i="7"/>
  <c r="D57" i="7"/>
  <c r="D58" i="7"/>
  <c r="D59" i="7"/>
  <c r="D60" i="7"/>
  <c r="D61" i="7"/>
  <c r="D62" i="7"/>
  <c r="D63" i="7"/>
  <c r="D64" i="7"/>
  <c r="D68" i="7"/>
  <c r="D69" i="7"/>
  <c r="D74" i="7"/>
  <c r="D75" i="7"/>
  <c r="D86" i="7"/>
  <c r="D90" i="7"/>
  <c r="D91" i="7"/>
  <c r="D93" i="7"/>
  <c r="D94" i="7"/>
  <c r="D80" i="7"/>
  <c r="D81" i="7"/>
  <c r="D98" i="7"/>
  <c r="D99" i="7"/>
  <c r="D115" i="7"/>
  <c r="D125" i="7"/>
  <c r="D12" i="8"/>
  <c r="D13" i="8"/>
  <c r="D14" i="8"/>
  <c r="D15" i="8"/>
  <c r="D16" i="8"/>
  <c r="D17" i="8"/>
  <c r="D18" i="8"/>
  <c r="D19" i="8"/>
  <c r="D20" i="8"/>
  <c r="D21" i="8"/>
  <c r="D26" i="8"/>
  <c r="D36" i="8"/>
  <c r="D41" i="8"/>
  <c r="D42" i="8"/>
  <c r="D43" i="8"/>
  <c r="D44" i="8"/>
  <c r="D45" i="8"/>
  <c r="D46" i="8"/>
  <c r="D54" i="8"/>
  <c r="D55" i="8"/>
  <c r="D56" i="8"/>
  <c r="D57" i="8"/>
  <c r="D58" i="8"/>
  <c r="D59" i="8"/>
  <c r="D60" i="8"/>
  <c r="D61" i="8"/>
  <c r="D62" i="8"/>
  <c r="D63" i="8"/>
  <c r="D68" i="8"/>
  <c r="D69" i="8"/>
  <c r="D74" i="8"/>
  <c r="D75" i="8"/>
  <c r="D86" i="8"/>
  <c r="D90" i="8"/>
  <c r="D91" i="8"/>
  <c r="D92" i="8"/>
  <c r="D93" i="8"/>
  <c r="D94" i="8"/>
  <c r="D80" i="8"/>
  <c r="D81" i="8"/>
  <c r="D98" i="8"/>
  <c r="D99" i="8"/>
  <c r="D115" i="8"/>
  <c r="D125" i="8"/>
  <c r="Z45" i="6"/>
  <c r="Z46" i="6"/>
  <c r="Z104" i="6"/>
  <c r="Z107" i="6"/>
  <c r="Z108" i="6"/>
  <c r="Z111" i="6"/>
  <c r="Z112" i="6"/>
  <c r="Z113" i="6"/>
  <c r="Z114" i="6"/>
  <c r="Z118" i="6"/>
  <c r="Z119" i="6"/>
  <c r="Z120" i="6"/>
  <c r="Z123" i="6"/>
  <c r="Z104" i="7"/>
  <c r="Z107" i="7"/>
  <c r="Z108" i="7"/>
  <c r="Z111" i="7"/>
  <c r="Z112" i="7"/>
  <c r="Z113" i="7"/>
  <c r="Z114" i="7"/>
  <c r="Z118" i="7"/>
  <c r="Z119" i="7"/>
  <c r="Z120" i="7"/>
  <c r="Z123" i="7"/>
  <c r="Z104" i="8"/>
  <c r="Z107" i="8"/>
  <c r="Z108" i="8"/>
  <c r="Z111" i="8"/>
  <c r="Z112" i="8"/>
  <c r="Z113" i="8"/>
  <c r="Z114" i="8"/>
  <c r="Z118" i="8"/>
  <c r="Z119" i="8"/>
  <c r="Z120" i="8"/>
  <c r="Z123" i="8"/>
  <c r="Z7" i="8"/>
  <c r="Z8" i="8"/>
  <c r="D9" i="8"/>
  <c r="H9" i="8"/>
  <c r="L9" i="8"/>
  <c r="P9" i="8"/>
  <c r="T9" i="8"/>
  <c r="X9" i="8"/>
  <c r="Z7" i="7"/>
  <c r="Z8" i="7"/>
  <c r="D9" i="7"/>
  <c r="H9" i="7"/>
  <c r="L9" i="7"/>
  <c r="P9" i="7"/>
  <c r="T9" i="7"/>
  <c r="X9" i="7"/>
  <c r="D26" i="7"/>
  <c r="F26" i="7"/>
  <c r="Z7" i="6"/>
  <c r="Z8" i="6"/>
  <c r="D9" i="6"/>
  <c r="H9" i="6"/>
  <c r="L9" i="6"/>
  <c r="P9" i="6"/>
  <c r="T9" i="6"/>
  <c r="X9" i="6"/>
  <c r="D26" i="6"/>
  <c r="F26" i="6"/>
  <c r="J26" i="6" s="1"/>
  <c r="F47" i="6"/>
  <c r="D9" i="4"/>
  <c r="H9" i="4"/>
  <c r="L9" i="4"/>
  <c r="P9" i="4"/>
  <c r="T9" i="4"/>
  <c r="X9" i="4"/>
  <c r="D26" i="4"/>
  <c r="D9" i="3"/>
  <c r="H9" i="3"/>
  <c r="L9" i="3"/>
  <c r="P9" i="3"/>
  <c r="T9" i="3"/>
  <c r="X9" i="3"/>
  <c r="D9" i="2"/>
  <c r="H9" i="2"/>
  <c r="L9" i="2"/>
  <c r="P9" i="2"/>
  <c r="T9" i="2"/>
  <c r="X9" i="2"/>
  <c r="D9" i="1"/>
  <c r="H9" i="1"/>
  <c r="L9" i="1"/>
  <c r="P9" i="1"/>
  <c r="T9" i="1"/>
  <c r="X9" i="1"/>
  <c r="L109" i="1"/>
  <c r="P109" i="1"/>
  <c r="T109" i="1"/>
  <c r="X109" i="1"/>
  <c r="L77" i="5" l="1"/>
  <c r="L94" i="5" s="1"/>
  <c r="H94" i="5"/>
  <c r="H41" i="4"/>
  <c r="F49" i="9"/>
  <c r="J49" i="9" s="1"/>
  <c r="N49" i="9" s="1"/>
  <c r="J41" i="4"/>
  <c r="N41" i="4" s="1"/>
  <c r="R41" i="4" s="1"/>
  <c r="V41" i="4" s="1"/>
  <c r="F76" i="9"/>
  <c r="H26" i="4"/>
  <c r="J26" i="4"/>
  <c r="N26" i="4" s="1"/>
  <c r="R26" i="4" s="1"/>
  <c r="V26" i="4" s="1"/>
  <c r="F83" i="9"/>
  <c r="F50" i="9"/>
  <c r="J42" i="4"/>
  <c r="N42" i="4" s="1"/>
  <c r="R42" i="4" s="1"/>
  <c r="V42" i="4" s="1"/>
  <c r="H54" i="3"/>
  <c r="F60" i="9"/>
  <c r="H42" i="3"/>
  <c r="F48" i="9"/>
  <c r="J48" i="9" s="1"/>
  <c r="N48" i="9" s="1"/>
  <c r="R48" i="9" s="1"/>
  <c r="H26" i="3"/>
  <c r="F77" i="9"/>
  <c r="H77" i="9" s="1"/>
  <c r="H69" i="3"/>
  <c r="F71" i="9"/>
  <c r="H71" i="9" s="1"/>
  <c r="H30" i="2"/>
  <c r="F32" i="9"/>
  <c r="H32" i="9" s="1"/>
  <c r="H43" i="2"/>
  <c r="F46" i="9"/>
  <c r="J46" i="9" s="1"/>
  <c r="N46" i="9" s="1"/>
  <c r="R46" i="9" s="1"/>
  <c r="V46" i="9" s="1"/>
  <c r="O55" i="1"/>
  <c r="O56" i="9" s="1"/>
  <c r="K56" i="9"/>
  <c r="L70" i="1"/>
  <c r="O42" i="1"/>
  <c r="O43" i="9" s="1"/>
  <c r="K43" i="9"/>
  <c r="H55" i="1"/>
  <c r="H66" i="1" s="1"/>
  <c r="H93" i="1" s="1"/>
  <c r="J55" i="1"/>
  <c r="N55" i="1" s="1"/>
  <c r="R55" i="1" s="1"/>
  <c r="V55" i="1" s="1"/>
  <c r="O69" i="1"/>
  <c r="O70" i="9" s="1"/>
  <c r="K70" i="9"/>
  <c r="J81" i="1"/>
  <c r="J82" i="9" s="1"/>
  <c r="F82" i="9"/>
  <c r="J30" i="1"/>
  <c r="F30" i="9"/>
  <c r="N82" i="1"/>
  <c r="J36" i="4"/>
  <c r="H36" i="4"/>
  <c r="H38" i="4" s="1"/>
  <c r="H91" i="4" s="1"/>
  <c r="H55" i="2"/>
  <c r="H66" i="2" s="1"/>
  <c r="H94" i="2" s="1"/>
  <c r="F58" i="9"/>
  <c r="H58" i="9" s="1"/>
  <c r="J55" i="4"/>
  <c r="N55" i="4" s="1"/>
  <c r="R55" i="4" s="1"/>
  <c r="V55" i="4" s="1"/>
  <c r="L26" i="1"/>
  <c r="D83" i="8"/>
  <c r="D95" i="8" s="1"/>
  <c r="J12" i="8"/>
  <c r="N12" i="8" s="1"/>
  <c r="R12" i="8" s="1"/>
  <c r="N42" i="6"/>
  <c r="P42" i="6" s="1"/>
  <c r="H54" i="6"/>
  <c r="R15" i="5"/>
  <c r="N20" i="9"/>
  <c r="X16" i="5"/>
  <c r="Z16" i="5" s="1"/>
  <c r="V21" i="9"/>
  <c r="L16" i="4"/>
  <c r="J19" i="9"/>
  <c r="F29" i="9"/>
  <c r="H23" i="1"/>
  <c r="H90" i="1" s="1"/>
  <c r="L23" i="5"/>
  <c r="L90" i="5" s="1"/>
  <c r="Z17" i="5"/>
  <c r="L15" i="3"/>
  <c r="J17" i="9"/>
  <c r="N14" i="2"/>
  <c r="N15" i="9" s="1"/>
  <c r="J15" i="9"/>
  <c r="L15" i="9" s="1"/>
  <c r="H81" i="4"/>
  <c r="L65" i="5"/>
  <c r="L93" i="5" s="1"/>
  <c r="Z98" i="1"/>
  <c r="Z91" i="8"/>
  <c r="L21" i="8"/>
  <c r="H38" i="8"/>
  <c r="J69" i="8"/>
  <c r="L69" i="8" s="1"/>
  <c r="H18" i="7"/>
  <c r="J33" i="7"/>
  <c r="L33" i="7" s="1"/>
  <c r="H74" i="4"/>
  <c r="L26" i="4"/>
  <c r="N74" i="4"/>
  <c r="P74" i="4" s="1"/>
  <c r="H117" i="9"/>
  <c r="P14" i="1"/>
  <c r="J42" i="8"/>
  <c r="L42" i="8" s="1"/>
  <c r="Z99" i="8"/>
  <c r="H55" i="8"/>
  <c r="Z125" i="8"/>
  <c r="H81" i="8"/>
  <c r="H86" i="8"/>
  <c r="D64" i="9"/>
  <c r="D83" i="7"/>
  <c r="D95" i="7" s="1"/>
  <c r="J68" i="7"/>
  <c r="K61" i="7"/>
  <c r="Z90" i="7"/>
  <c r="J19" i="7"/>
  <c r="L19" i="7" s="1"/>
  <c r="H36" i="6"/>
  <c r="H33" i="9"/>
  <c r="H26" i="6"/>
  <c r="J69" i="6"/>
  <c r="Z69" i="5"/>
  <c r="Z95" i="5"/>
  <c r="J12" i="4"/>
  <c r="L12" i="4" s="1"/>
  <c r="V86" i="4"/>
  <c r="X86" i="4" s="1"/>
  <c r="Z86" i="4" s="1"/>
  <c r="L81" i="4"/>
  <c r="L83" i="4" s="1"/>
  <c r="L95" i="4" s="1"/>
  <c r="J36" i="3"/>
  <c r="L36" i="3" s="1"/>
  <c r="Z98" i="3"/>
  <c r="Z63" i="3"/>
  <c r="Z59" i="3"/>
  <c r="N15" i="3"/>
  <c r="L16" i="2"/>
  <c r="Z49" i="2"/>
  <c r="Z99" i="2"/>
  <c r="J13" i="9"/>
  <c r="L13" i="9" s="1"/>
  <c r="Z100" i="2"/>
  <c r="Z45" i="2"/>
  <c r="J36" i="2"/>
  <c r="N36" i="2" s="1"/>
  <c r="N82" i="2"/>
  <c r="R82" i="2" s="1"/>
  <c r="T82" i="2" s="1"/>
  <c r="N76" i="2"/>
  <c r="R76" i="2" s="1"/>
  <c r="V76" i="2" s="1"/>
  <c r="Z63" i="1"/>
  <c r="Z59" i="1"/>
  <c r="J75" i="7"/>
  <c r="N75" i="7" s="1"/>
  <c r="H75" i="7"/>
  <c r="H77" i="7" s="1"/>
  <c r="Z98" i="8"/>
  <c r="J54" i="8"/>
  <c r="L54" i="8" s="1"/>
  <c r="H54" i="8"/>
  <c r="H75" i="8"/>
  <c r="H77" i="8" s="1"/>
  <c r="J75" i="8"/>
  <c r="Z9" i="1"/>
  <c r="Z9" i="3"/>
  <c r="J80" i="6"/>
  <c r="H80" i="6"/>
  <c r="AA9" i="9"/>
  <c r="Z43" i="3"/>
  <c r="Z64" i="2"/>
  <c r="Z60" i="2"/>
  <c r="H78" i="2"/>
  <c r="Z20" i="5"/>
  <c r="Z94" i="6"/>
  <c r="Z61" i="3"/>
  <c r="Z57" i="3"/>
  <c r="Z63" i="2"/>
  <c r="Z59" i="2"/>
  <c r="Z47" i="2"/>
  <c r="Z61" i="1"/>
  <c r="Z57" i="1"/>
  <c r="Z49" i="1"/>
  <c r="Z45" i="1"/>
  <c r="Z94" i="7"/>
  <c r="Z92" i="8"/>
  <c r="H42" i="4"/>
  <c r="H51" i="4" s="1"/>
  <c r="H92" i="4" s="1"/>
  <c r="J17" i="6"/>
  <c r="Z9" i="4"/>
  <c r="D77" i="4"/>
  <c r="Z99" i="3"/>
  <c r="Z62" i="2"/>
  <c r="Z58" i="2"/>
  <c r="Z99" i="1"/>
  <c r="Z48" i="1"/>
  <c r="Z44" i="1"/>
  <c r="N74" i="6"/>
  <c r="J26" i="8"/>
  <c r="N26" i="8" s="1"/>
  <c r="P26" i="8" s="1"/>
  <c r="J74" i="7"/>
  <c r="N74" i="7" s="1"/>
  <c r="H51" i="8"/>
  <c r="L49" i="7"/>
  <c r="H17" i="6"/>
  <c r="H23" i="6" s="1"/>
  <c r="AA120" i="9"/>
  <c r="H36" i="9"/>
  <c r="L70" i="2"/>
  <c r="L21" i="9"/>
  <c r="N18" i="4"/>
  <c r="Z59" i="4"/>
  <c r="Z63" i="4"/>
  <c r="H55" i="4"/>
  <c r="Z109" i="1"/>
  <c r="Z62" i="3"/>
  <c r="Z58" i="3"/>
  <c r="Z60" i="3"/>
  <c r="Z56" i="3"/>
  <c r="Z46" i="3"/>
  <c r="Z49" i="3"/>
  <c r="Z45" i="3"/>
  <c r="Z48" i="3"/>
  <c r="L44" i="3"/>
  <c r="Z47" i="3"/>
  <c r="J35" i="2"/>
  <c r="N35" i="2" s="1"/>
  <c r="Z50" i="2"/>
  <c r="Z46" i="2"/>
  <c r="Z48" i="2"/>
  <c r="Z61" i="2"/>
  <c r="Z57" i="2"/>
  <c r="Z64" i="1"/>
  <c r="Z60" i="1"/>
  <c r="Z62" i="1"/>
  <c r="Z58" i="1"/>
  <c r="Z47" i="1"/>
  <c r="Z50" i="1"/>
  <c r="Z46" i="1"/>
  <c r="H35" i="1"/>
  <c r="Z9" i="2"/>
  <c r="D84" i="2"/>
  <c r="D96" i="2" s="1"/>
  <c r="N18" i="2"/>
  <c r="J31" i="2"/>
  <c r="N31" i="2" s="1"/>
  <c r="H72" i="2"/>
  <c r="H95" i="2" s="1"/>
  <c r="D39" i="2"/>
  <c r="J26" i="2"/>
  <c r="L26" i="2" s="1"/>
  <c r="J75" i="1"/>
  <c r="H81" i="1"/>
  <c r="H83" i="1" s="1"/>
  <c r="H95" i="1" s="1"/>
  <c r="H75" i="1"/>
  <c r="H29" i="1"/>
  <c r="L81" i="1"/>
  <c r="N81" i="1"/>
  <c r="J33" i="1"/>
  <c r="N33" i="1" s="1"/>
  <c r="P33" i="1" s="1"/>
  <c r="F56" i="9"/>
  <c r="H56" i="9" s="1"/>
  <c r="N20" i="1"/>
  <c r="L86" i="1"/>
  <c r="L17" i="1"/>
  <c r="H37" i="1"/>
  <c r="L43" i="1"/>
  <c r="D44" i="9"/>
  <c r="H31" i="1"/>
  <c r="R17" i="1"/>
  <c r="T17" i="1" s="1"/>
  <c r="D21" i="9"/>
  <c r="D17" i="9"/>
  <c r="D61" i="9"/>
  <c r="H65" i="9"/>
  <c r="T75" i="5"/>
  <c r="V75" i="5"/>
  <c r="X75" i="5" s="1"/>
  <c r="D128" i="5"/>
  <c r="D130" i="5" s="1"/>
  <c r="D131" i="5" s="1"/>
  <c r="P55" i="5"/>
  <c r="P65" i="5" s="1"/>
  <c r="P93" i="5" s="1"/>
  <c r="L38" i="5"/>
  <c r="L91" i="5" s="1"/>
  <c r="P41" i="5"/>
  <c r="P51" i="5" s="1"/>
  <c r="P92" i="5" s="1"/>
  <c r="X54" i="5"/>
  <c r="T54" i="5"/>
  <c r="T18" i="5"/>
  <c r="V18" i="5"/>
  <c r="X18" i="5" s="1"/>
  <c r="P38" i="5"/>
  <c r="P91" i="5" s="1"/>
  <c r="T36" i="5"/>
  <c r="T26" i="5"/>
  <c r="X26" i="5"/>
  <c r="R68" i="5"/>
  <c r="P68" i="5"/>
  <c r="P71" i="5" s="1"/>
  <c r="R12" i="5"/>
  <c r="P12" i="5"/>
  <c r="P23" i="5" s="1"/>
  <c r="R74" i="5"/>
  <c r="P74" i="5"/>
  <c r="P77" i="5" s="1"/>
  <c r="Z57" i="4"/>
  <c r="Z29" i="4"/>
  <c r="Z43" i="4"/>
  <c r="Z61" i="4"/>
  <c r="Z62" i="4"/>
  <c r="H54" i="4"/>
  <c r="N20" i="4"/>
  <c r="P20" i="4" s="1"/>
  <c r="Z45" i="4"/>
  <c r="Z49" i="4"/>
  <c r="P42" i="4"/>
  <c r="D65" i="8"/>
  <c r="J41" i="8"/>
  <c r="N41" i="8" s="1"/>
  <c r="L81" i="8"/>
  <c r="L83" i="8" s="1"/>
  <c r="L95" i="8" s="1"/>
  <c r="L100" i="8" s="1"/>
  <c r="N81" i="8"/>
  <c r="P68" i="8"/>
  <c r="R68" i="8"/>
  <c r="Z94" i="8"/>
  <c r="D38" i="8"/>
  <c r="H23" i="8"/>
  <c r="L68" i="8"/>
  <c r="L20" i="8"/>
  <c r="D20" i="9"/>
  <c r="N80" i="8"/>
  <c r="N74" i="8"/>
  <c r="L12" i="8"/>
  <c r="D65" i="9"/>
  <c r="N20" i="8"/>
  <c r="R20" i="8" s="1"/>
  <c r="H20" i="9"/>
  <c r="J56" i="7"/>
  <c r="L56" i="7" s="1"/>
  <c r="J41" i="7"/>
  <c r="Z115" i="7"/>
  <c r="D71" i="7"/>
  <c r="H61" i="7"/>
  <c r="H38" i="7"/>
  <c r="Z125" i="7"/>
  <c r="Z98" i="7"/>
  <c r="D52" i="7"/>
  <c r="D92" i="7" s="1"/>
  <c r="D100" i="7" s="1"/>
  <c r="N86" i="7"/>
  <c r="R86" i="7" s="1"/>
  <c r="H49" i="7"/>
  <c r="D62" i="9"/>
  <c r="D35" i="9"/>
  <c r="D18" i="9"/>
  <c r="J36" i="7"/>
  <c r="H86" i="7"/>
  <c r="H19" i="7"/>
  <c r="D34" i="9"/>
  <c r="H62" i="9"/>
  <c r="J63" i="9"/>
  <c r="D38" i="6"/>
  <c r="D23" i="6"/>
  <c r="N32" i="6"/>
  <c r="R32" i="6" s="1"/>
  <c r="V32" i="6" s="1"/>
  <c r="X32" i="6" s="1"/>
  <c r="L32" i="6"/>
  <c r="L38" i="6" s="1"/>
  <c r="N26" i="6"/>
  <c r="P26" i="6" s="1"/>
  <c r="L26" i="6"/>
  <c r="Z92" i="6"/>
  <c r="Z9" i="6"/>
  <c r="Z98" i="6"/>
  <c r="N36" i="6"/>
  <c r="J55" i="6"/>
  <c r="N55" i="6" s="1"/>
  <c r="H77" i="6"/>
  <c r="H68" i="6"/>
  <c r="H71" i="6" s="1"/>
  <c r="J75" i="6"/>
  <c r="Z93" i="6"/>
  <c r="H86" i="6"/>
  <c r="H42" i="6"/>
  <c r="H17" i="9"/>
  <c r="J60" i="9"/>
  <c r="N60" i="9" s="1"/>
  <c r="L54" i="4"/>
  <c r="N15" i="4"/>
  <c r="N18" i="9" s="1"/>
  <c r="L15" i="4"/>
  <c r="Z47" i="4"/>
  <c r="Z60" i="4"/>
  <c r="Z33" i="4"/>
  <c r="Z46" i="4"/>
  <c r="D23" i="4"/>
  <c r="Z125" i="4"/>
  <c r="Z115" i="4"/>
  <c r="J69" i="4"/>
  <c r="L69" i="4" s="1"/>
  <c r="Z58" i="4"/>
  <c r="H15" i="4"/>
  <c r="H23" i="4" s="1"/>
  <c r="H83" i="4"/>
  <c r="H95" i="4" s="1"/>
  <c r="Z56" i="4"/>
  <c r="N16" i="4"/>
  <c r="Z27" i="4"/>
  <c r="Z31" i="4"/>
  <c r="Z35" i="4"/>
  <c r="Z44" i="4"/>
  <c r="Z48" i="4"/>
  <c r="L41" i="4"/>
  <c r="L19" i="3"/>
  <c r="P16" i="2"/>
  <c r="R16" i="2"/>
  <c r="J55" i="2"/>
  <c r="L55" i="2" s="1"/>
  <c r="D72" i="1"/>
  <c r="L69" i="1"/>
  <c r="L36" i="1"/>
  <c r="J43" i="2"/>
  <c r="N70" i="1"/>
  <c r="N16" i="1"/>
  <c r="L42" i="1"/>
  <c r="L34" i="1"/>
  <c r="J29" i="1"/>
  <c r="J29" i="9" s="1"/>
  <c r="L15" i="1"/>
  <c r="H36" i="1"/>
  <c r="H34" i="1"/>
  <c r="H32" i="1"/>
  <c r="H30" i="1"/>
  <c r="H26" i="1"/>
  <c r="N44" i="2"/>
  <c r="L81" i="2"/>
  <c r="L84" i="2" s="1"/>
  <c r="L96" i="2" s="1"/>
  <c r="J30" i="2"/>
  <c r="J32" i="9" s="1"/>
  <c r="L14" i="2"/>
  <c r="N34" i="3"/>
  <c r="R34" i="3" s="1"/>
  <c r="D77" i="3"/>
  <c r="J33" i="3"/>
  <c r="L33" i="3" s="1"/>
  <c r="N80" i="3"/>
  <c r="J54" i="3"/>
  <c r="L54" i="3" s="1"/>
  <c r="J29" i="3"/>
  <c r="H34" i="3"/>
  <c r="L87" i="2"/>
  <c r="N87" i="2"/>
  <c r="H42" i="2"/>
  <c r="J42" i="2"/>
  <c r="P70" i="2"/>
  <c r="R70" i="2"/>
  <c r="J12" i="2"/>
  <c r="H12" i="2"/>
  <c r="H23" i="2" s="1"/>
  <c r="H91" i="2" s="1"/>
  <c r="L20" i="2"/>
  <c r="N20" i="2"/>
  <c r="H34" i="2"/>
  <c r="J34" i="2"/>
  <c r="P81" i="2"/>
  <c r="R81" i="2"/>
  <c r="L75" i="2"/>
  <c r="L78" i="2" s="1"/>
  <c r="N75" i="2"/>
  <c r="D66" i="2"/>
  <c r="L13" i="2"/>
  <c r="D65" i="3"/>
  <c r="L35" i="1"/>
  <c r="N35" i="1"/>
  <c r="R35" i="1" s="1"/>
  <c r="D83" i="3"/>
  <c r="D95" i="3" s="1"/>
  <c r="D78" i="1"/>
  <c r="R19" i="1"/>
  <c r="T19" i="1" s="1"/>
  <c r="J26" i="3"/>
  <c r="L26" i="3" s="1"/>
  <c r="D71" i="3"/>
  <c r="D83" i="1"/>
  <c r="D95" i="1" s="1"/>
  <c r="J12" i="9"/>
  <c r="L12" i="9" s="1"/>
  <c r="Z116" i="1"/>
  <c r="Z125" i="3"/>
  <c r="N74" i="3"/>
  <c r="J69" i="3"/>
  <c r="J71" i="9" s="1"/>
  <c r="H71" i="3"/>
  <c r="H94" i="3" s="1"/>
  <c r="Z127" i="1"/>
  <c r="D39" i="1"/>
  <c r="R86" i="1"/>
  <c r="N69" i="1"/>
  <c r="L82" i="1"/>
  <c r="J56" i="1"/>
  <c r="N56" i="1" s="1"/>
  <c r="R56" i="1" s="1"/>
  <c r="V56" i="1" s="1"/>
  <c r="L19" i="1"/>
  <c r="H49" i="9"/>
  <c r="H57" i="9"/>
  <c r="D47" i="9"/>
  <c r="T51" i="9"/>
  <c r="L51" i="9"/>
  <c r="R13" i="2"/>
  <c r="N13" i="9"/>
  <c r="P13" i="9" s="1"/>
  <c r="P13" i="2"/>
  <c r="D30" i="9"/>
  <c r="P21" i="3"/>
  <c r="R21" i="3"/>
  <c r="T21" i="3" s="1"/>
  <c r="D58" i="9"/>
  <c r="H46" i="9"/>
  <c r="N86" i="3"/>
  <c r="J35" i="3"/>
  <c r="L35" i="3" s="1"/>
  <c r="L21" i="3"/>
  <c r="J12" i="3"/>
  <c r="H77" i="3"/>
  <c r="N14" i="3"/>
  <c r="N16" i="9" s="1"/>
  <c r="D39" i="3"/>
  <c r="D91" i="3" s="1"/>
  <c r="D14" i="9"/>
  <c r="J75" i="3"/>
  <c r="L75" i="3" s="1"/>
  <c r="L77" i="3" s="1"/>
  <c r="L14" i="3"/>
  <c r="L46" i="9"/>
  <c r="Z115" i="3"/>
  <c r="D48" i="9"/>
  <c r="D82" i="9"/>
  <c r="D60" i="9"/>
  <c r="L14" i="9"/>
  <c r="D29" i="9"/>
  <c r="H45" i="9"/>
  <c r="AA126" i="9"/>
  <c r="H83" i="9"/>
  <c r="V51" i="9"/>
  <c r="D117" i="9"/>
  <c r="D57" i="9"/>
  <c r="D51" i="9"/>
  <c r="D49" i="9"/>
  <c r="H51" i="9"/>
  <c r="H48" i="9"/>
  <c r="H44" i="9"/>
  <c r="L48" i="9"/>
  <c r="AA122" i="9"/>
  <c r="P128" i="9"/>
  <c r="D128" i="9"/>
  <c r="D83" i="9"/>
  <c r="D70" i="9"/>
  <c r="D45" i="9"/>
  <c r="D43" i="9"/>
  <c r="D12" i="9"/>
  <c r="L36" i="9"/>
  <c r="X46" i="9"/>
  <c r="H47" i="9"/>
  <c r="D71" i="9"/>
  <c r="D19" i="9"/>
  <c r="H59" i="9"/>
  <c r="L45" i="9"/>
  <c r="L61" i="9"/>
  <c r="L32" i="9"/>
  <c r="H13" i="9"/>
  <c r="H15" i="9"/>
  <c r="H16" i="9"/>
  <c r="AA109" i="9"/>
  <c r="P117" i="9"/>
  <c r="L117" i="9"/>
  <c r="T128" i="9"/>
  <c r="L128" i="9"/>
  <c r="AA125" i="9"/>
  <c r="P51" i="9"/>
  <c r="AA115" i="9"/>
  <c r="D76" i="9"/>
  <c r="D33" i="9"/>
  <c r="D31" i="9"/>
  <c r="D13" i="9"/>
  <c r="H76" i="9"/>
  <c r="AA123" i="9"/>
  <c r="P46" i="9"/>
  <c r="J47" i="9"/>
  <c r="L47" i="9" s="1"/>
  <c r="D65" i="4"/>
  <c r="D23" i="2"/>
  <c r="H81" i="7"/>
  <c r="H83" i="7" s="1"/>
  <c r="H95" i="7" s="1"/>
  <c r="J81" i="7"/>
  <c r="H55" i="7"/>
  <c r="J55" i="7"/>
  <c r="D77" i="6"/>
  <c r="D65" i="6"/>
  <c r="D51" i="3"/>
  <c r="H83" i="8"/>
  <c r="H95" i="8" s="1"/>
  <c r="H100" i="8" s="1"/>
  <c r="Z93" i="8"/>
  <c r="T46" i="9"/>
  <c r="D51" i="4"/>
  <c r="H41" i="6"/>
  <c r="H51" i="6" s="1"/>
  <c r="J41" i="6"/>
  <c r="D77" i="8"/>
  <c r="D77" i="7"/>
  <c r="N88" i="9"/>
  <c r="L88" i="9"/>
  <c r="N61" i="7"/>
  <c r="P19" i="3"/>
  <c r="R19" i="3"/>
  <c r="H81" i="3"/>
  <c r="J81" i="3"/>
  <c r="J83" i="9" s="1"/>
  <c r="L83" i="9" s="1"/>
  <c r="P21" i="9"/>
  <c r="R21" i="8"/>
  <c r="P21" i="8"/>
  <c r="Z9" i="7"/>
  <c r="Z91" i="7"/>
  <c r="D23" i="7"/>
  <c r="D78" i="2"/>
  <c r="L80" i="7"/>
  <c r="N80" i="7"/>
  <c r="N86" i="8"/>
  <c r="L86" i="8"/>
  <c r="J69" i="7"/>
  <c r="H69" i="7"/>
  <c r="V43" i="9"/>
  <c r="J34" i="7"/>
  <c r="H76" i="1"/>
  <c r="J76" i="1"/>
  <c r="J77" i="9" s="1"/>
  <c r="H72" i="1"/>
  <c r="H70" i="9"/>
  <c r="L17" i="2"/>
  <c r="N17" i="2"/>
  <c r="H29" i="2"/>
  <c r="J29" i="2"/>
  <c r="J31" i="9" s="1"/>
  <c r="H26" i="7"/>
  <c r="J26" i="7"/>
  <c r="Z115" i="8"/>
  <c r="D51" i="8"/>
  <c r="D71" i="4"/>
  <c r="N12" i="6"/>
  <c r="L12" i="6"/>
  <c r="H81" i="6"/>
  <c r="J81" i="6"/>
  <c r="N68" i="6"/>
  <c r="L68" i="6"/>
  <c r="AA110" i="9"/>
  <c r="T117" i="9"/>
  <c r="AA113" i="9"/>
  <c r="AA116" i="9"/>
  <c r="P64" i="9"/>
  <c r="N62" i="9"/>
  <c r="L62" i="9"/>
  <c r="P45" i="9"/>
  <c r="R45" i="9"/>
  <c r="R36" i="1"/>
  <c r="L37" i="1"/>
  <c r="N37" i="1"/>
  <c r="J32" i="2"/>
  <c r="L19" i="2"/>
  <c r="N19" i="2"/>
  <c r="L16" i="3"/>
  <c r="N16" i="3"/>
  <c r="H41" i="3"/>
  <c r="J41" i="3"/>
  <c r="J32" i="3"/>
  <c r="H32" i="3"/>
  <c r="Z125" i="6"/>
  <c r="Z99" i="7"/>
  <c r="D38" i="7"/>
  <c r="D51" i="6"/>
  <c r="D52" i="2"/>
  <c r="D66" i="1"/>
  <c r="D93" i="1" s="1"/>
  <c r="Z99" i="6"/>
  <c r="L86" i="6"/>
  <c r="N86" i="6"/>
  <c r="H38" i="6"/>
  <c r="D56" i="9"/>
  <c r="D37" i="9"/>
  <c r="D16" i="9"/>
  <c r="X128" i="9"/>
  <c r="P65" i="9"/>
  <c r="J48" i="7"/>
  <c r="H48" i="7"/>
  <c r="N31" i="1"/>
  <c r="L21" i="2"/>
  <c r="N21" i="2"/>
  <c r="H68" i="4"/>
  <c r="J68" i="4"/>
  <c r="J70" i="9" s="1"/>
  <c r="N18" i="7"/>
  <c r="P48" i="9"/>
  <c r="P43" i="9"/>
  <c r="N13" i="1"/>
  <c r="N14" i="9" s="1"/>
  <c r="L13" i="1"/>
  <c r="H52" i="1"/>
  <c r="H92" i="1" s="1"/>
  <c r="L15" i="2"/>
  <c r="N15" i="2"/>
  <c r="Z9" i="8"/>
  <c r="D100" i="8"/>
  <c r="Z90" i="8"/>
  <c r="Z90" i="6"/>
  <c r="D23" i="1"/>
  <c r="L55" i="8"/>
  <c r="N55" i="8"/>
  <c r="P61" i="9"/>
  <c r="R61" i="9"/>
  <c r="R44" i="9"/>
  <c r="P80" i="4"/>
  <c r="R80" i="4"/>
  <c r="L19" i="4"/>
  <c r="N19" i="4"/>
  <c r="D63" i="9"/>
  <c r="D46" i="9"/>
  <c r="D28" i="9"/>
  <c r="X117" i="9"/>
  <c r="AA114" i="9"/>
  <c r="AA124" i="9"/>
  <c r="P59" i="9"/>
  <c r="J36" i="8"/>
  <c r="N21" i="1"/>
  <c r="L21" i="1"/>
  <c r="L18" i="1"/>
  <c r="N18" i="1"/>
  <c r="H37" i="2"/>
  <c r="J37" i="2"/>
  <c r="P44" i="3"/>
  <c r="R44" i="3"/>
  <c r="H55" i="3"/>
  <c r="J55" i="3"/>
  <c r="H18" i="9"/>
  <c r="K18" i="7"/>
  <c r="L18" i="7" s="1"/>
  <c r="H21" i="9"/>
  <c r="Z115" i="6"/>
  <c r="D23" i="8"/>
  <c r="Z93" i="7"/>
  <c r="D65" i="7"/>
  <c r="D71" i="6"/>
  <c r="D83" i="4"/>
  <c r="D95" i="4" s="1"/>
  <c r="D100" i="4" s="1"/>
  <c r="D52" i="1"/>
  <c r="P32" i="6"/>
  <c r="J12" i="7"/>
  <c r="H128" i="9"/>
  <c r="D77" i="9"/>
  <c r="D50" i="9"/>
  <c r="D32" i="9"/>
  <c r="H61" i="9"/>
  <c r="L64" i="9"/>
  <c r="R64" i="9"/>
  <c r="L65" i="9"/>
  <c r="H64" i="9"/>
  <c r="L59" i="9"/>
  <c r="N57" i="9"/>
  <c r="L57" i="9"/>
  <c r="R82" i="1"/>
  <c r="L36" i="2"/>
  <c r="N75" i="3"/>
  <c r="J37" i="3"/>
  <c r="L18" i="3"/>
  <c r="N18" i="3"/>
  <c r="H30" i="3"/>
  <c r="J30" i="3"/>
  <c r="J34" i="9" s="1"/>
  <c r="H23" i="3"/>
  <c r="Z99" i="4"/>
  <c r="L17" i="4"/>
  <c r="N17" i="4"/>
  <c r="L21" i="4"/>
  <c r="N21" i="4"/>
  <c r="Z28" i="4"/>
  <c r="Z32" i="4"/>
  <c r="O19" i="7"/>
  <c r="H19" i="9"/>
  <c r="Z91" i="6"/>
  <c r="D71" i="8"/>
  <c r="D83" i="6"/>
  <c r="D95" i="6" s="1"/>
  <c r="D23" i="3"/>
  <c r="D72" i="2"/>
  <c r="N54" i="6"/>
  <c r="H71" i="8"/>
  <c r="H42" i="7"/>
  <c r="J42" i="7"/>
  <c r="H65" i="6"/>
  <c r="D59" i="9"/>
  <c r="D36" i="9"/>
  <c r="D15" i="9"/>
  <c r="AA106" i="9"/>
  <c r="R65" i="9"/>
  <c r="R59" i="9"/>
  <c r="L43" i="9"/>
  <c r="J58" i="9"/>
  <c r="H43" i="9"/>
  <c r="H34" i="9"/>
  <c r="R34" i="1"/>
  <c r="R15" i="1"/>
  <c r="N32" i="1"/>
  <c r="N26" i="1"/>
  <c r="N12" i="1"/>
  <c r="O43" i="1"/>
  <c r="O44" i="9" s="1"/>
  <c r="L44" i="9"/>
  <c r="N56" i="2"/>
  <c r="J33" i="2"/>
  <c r="L69" i="2"/>
  <c r="N69" i="2"/>
  <c r="H84" i="2"/>
  <c r="H96" i="2" s="1"/>
  <c r="L68" i="3"/>
  <c r="N68" i="3"/>
  <c r="J42" i="3"/>
  <c r="J31" i="3"/>
  <c r="L17" i="3"/>
  <c r="N17" i="3"/>
  <c r="Z98" i="4"/>
  <c r="R81" i="4"/>
  <c r="P81" i="4"/>
  <c r="J75" i="4"/>
  <c r="H75" i="4"/>
  <c r="Z30" i="4"/>
  <c r="Z34" i="4"/>
  <c r="L20" i="3"/>
  <c r="N20" i="3"/>
  <c r="L20" i="9"/>
  <c r="H14" i="9"/>
  <c r="N19" i="7"/>
  <c r="P12" i="8" l="1"/>
  <c r="L71" i="8"/>
  <c r="L75" i="7"/>
  <c r="R42" i="6"/>
  <c r="T42" i="6" s="1"/>
  <c r="P94" i="5"/>
  <c r="L100" i="5"/>
  <c r="L102" i="5" s="1"/>
  <c r="L129" i="5" s="1"/>
  <c r="L128" i="5" s="1"/>
  <c r="L130" i="5" s="1"/>
  <c r="L131" i="5" s="1"/>
  <c r="H100" i="5"/>
  <c r="H102" i="5" s="1"/>
  <c r="H129" i="5" s="1"/>
  <c r="H128" i="5" s="1"/>
  <c r="L49" i="9"/>
  <c r="T42" i="4"/>
  <c r="L42" i="4"/>
  <c r="L51" i="4" s="1"/>
  <c r="L92" i="4" s="1"/>
  <c r="L35" i="2"/>
  <c r="V82" i="2"/>
  <c r="X82" i="2" s="1"/>
  <c r="N26" i="2"/>
  <c r="P26" i="2" s="1"/>
  <c r="P70" i="1"/>
  <c r="R81" i="1"/>
  <c r="N82" i="9"/>
  <c r="P82" i="9" s="1"/>
  <c r="L29" i="9"/>
  <c r="L30" i="1"/>
  <c r="J30" i="9"/>
  <c r="S42" i="1"/>
  <c r="N75" i="1"/>
  <c r="J76" i="9"/>
  <c r="L76" i="9" s="1"/>
  <c r="N30" i="1"/>
  <c r="P82" i="1"/>
  <c r="P42" i="1"/>
  <c r="S55" i="1"/>
  <c r="L72" i="1"/>
  <c r="L55" i="1"/>
  <c r="L36" i="4"/>
  <c r="L38" i="4" s="1"/>
  <c r="L91" i="4" s="1"/>
  <c r="N36" i="4"/>
  <c r="R36" i="4" s="1"/>
  <c r="V36" i="4" s="1"/>
  <c r="X36" i="4" s="1"/>
  <c r="L55" i="4"/>
  <c r="L65" i="4" s="1"/>
  <c r="L93" i="4" s="1"/>
  <c r="N29" i="3"/>
  <c r="R29" i="3" s="1"/>
  <c r="J33" i="9"/>
  <c r="L33" i="9" s="1"/>
  <c r="X42" i="4"/>
  <c r="H65" i="8"/>
  <c r="H102" i="8" s="1"/>
  <c r="H129" i="8" s="1"/>
  <c r="H128" i="8" s="1"/>
  <c r="H130" i="8" s="1"/>
  <c r="H131" i="8" s="1"/>
  <c r="N69" i="8"/>
  <c r="P69" i="8" s="1"/>
  <c r="P71" i="8" s="1"/>
  <c r="T15" i="5"/>
  <c r="R20" i="9"/>
  <c r="T20" i="9" s="1"/>
  <c r="V15" i="5"/>
  <c r="P16" i="4"/>
  <c r="N19" i="9"/>
  <c r="N29" i="1"/>
  <c r="N29" i="9" s="1"/>
  <c r="P29" i="9"/>
  <c r="H29" i="9"/>
  <c r="L52" i="1"/>
  <c r="L92" i="1" s="1"/>
  <c r="N12" i="4"/>
  <c r="P12" i="4" s="1"/>
  <c r="R15" i="3"/>
  <c r="N17" i="9"/>
  <c r="R14" i="2"/>
  <c r="R15" i="9" s="1"/>
  <c r="P14" i="2"/>
  <c r="H23" i="9"/>
  <c r="L34" i="9"/>
  <c r="R69" i="8"/>
  <c r="N42" i="8"/>
  <c r="R42" i="8" s="1"/>
  <c r="H23" i="7"/>
  <c r="N33" i="7"/>
  <c r="R33" i="7" s="1"/>
  <c r="N69" i="4"/>
  <c r="R69" i="4" s="1"/>
  <c r="R74" i="4"/>
  <c r="P15" i="3"/>
  <c r="T14" i="1"/>
  <c r="X14" i="1" s="1"/>
  <c r="P20" i="9"/>
  <c r="L41" i="8"/>
  <c r="L51" i="8" s="1"/>
  <c r="L26" i="8"/>
  <c r="L23" i="8"/>
  <c r="L65" i="8"/>
  <c r="L61" i="7"/>
  <c r="L74" i="7"/>
  <c r="L77" i="7" s="1"/>
  <c r="N56" i="7"/>
  <c r="R56" i="7" s="1"/>
  <c r="H63" i="9"/>
  <c r="P86" i="7"/>
  <c r="O61" i="7"/>
  <c r="N68" i="7"/>
  <c r="L68" i="7"/>
  <c r="H65" i="7"/>
  <c r="T32" i="6"/>
  <c r="Z32" i="6" s="1"/>
  <c r="N69" i="6"/>
  <c r="L69" i="6"/>
  <c r="L71" i="6" s="1"/>
  <c r="H83" i="6"/>
  <c r="H95" i="6" s="1"/>
  <c r="H100" i="6" s="1"/>
  <c r="H65" i="4"/>
  <c r="H93" i="4" s="1"/>
  <c r="N36" i="3"/>
  <c r="P36" i="3" s="1"/>
  <c r="L31" i="2"/>
  <c r="P76" i="2"/>
  <c r="P82" i="2"/>
  <c r="P84" i="2" s="1"/>
  <c r="P96" i="2" s="1"/>
  <c r="H82" i="9"/>
  <c r="H85" i="9" s="1"/>
  <c r="H97" i="9" s="1"/>
  <c r="L66" i="2"/>
  <c r="L94" i="2" s="1"/>
  <c r="N17" i="6"/>
  <c r="L17" i="6"/>
  <c r="L23" i="6" s="1"/>
  <c r="L17" i="9"/>
  <c r="R20" i="4"/>
  <c r="V20" i="4" s="1"/>
  <c r="R26" i="8"/>
  <c r="T26" i="8" s="1"/>
  <c r="L75" i="8"/>
  <c r="L77" i="8" s="1"/>
  <c r="N75" i="8"/>
  <c r="P20" i="8"/>
  <c r="P23" i="8" s="1"/>
  <c r="N55" i="2"/>
  <c r="P55" i="2" s="1"/>
  <c r="R16" i="4"/>
  <c r="P34" i="3"/>
  <c r="D94" i="1"/>
  <c r="N80" i="6"/>
  <c r="L80" i="6"/>
  <c r="P74" i="6"/>
  <c r="R74" i="6"/>
  <c r="V17" i="1"/>
  <c r="X17" i="1" s="1"/>
  <c r="Z17" i="1" s="1"/>
  <c r="N54" i="8"/>
  <c r="R54" i="8" s="1"/>
  <c r="P18" i="4"/>
  <c r="R18" i="4"/>
  <c r="D92" i="2"/>
  <c r="H52" i="2"/>
  <c r="H93" i="2" s="1"/>
  <c r="R33" i="1"/>
  <c r="V33" i="1" s="1"/>
  <c r="L33" i="1"/>
  <c r="L82" i="9"/>
  <c r="L85" i="9" s="1"/>
  <c r="L97" i="9" s="1"/>
  <c r="R18" i="2"/>
  <c r="P18" i="2"/>
  <c r="V81" i="1"/>
  <c r="J56" i="9"/>
  <c r="L56" i="9" s="1"/>
  <c r="P81" i="1"/>
  <c r="P83" i="1" s="1"/>
  <c r="P95" i="1" s="1"/>
  <c r="L75" i="1"/>
  <c r="L83" i="1"/>
  <c r="L95" i="1" s="1"/>
  <c r="D92" i="1"/>
  <c r="P55" i="1"/>
  <c r="D91" i="1"/>
  <c r="L29" i="1"/>
  <c r="P35" i="1"/>
  <c r="P20" i="1"/>
  <c r="R20" i="1"/>
  <c r="R70" i="1"/>
  <c r="X51" i="9"/>
  <c r="AA51" i="9" s="1"/>
  <c r="L19" i="9"/>
  <c r="V12" i="5"/>
  <c r="X12" i="5" s="1"/>
  <c r="T12" i="5"/>
  <c r="T38" i="5"/>
  <c r="T91" i="5" s="1"/>
  <c r="Z75" i="5"/>
  <c r="T74" i="5"/>
  <c r="T77" i="5" s="1"/>
  <c r="V74" i="5"/>
  <c r="X74" i="5" s="1"/>
  <c r="X77" i="5" s="1"/>
  <c r="Z54" i="5"/>
  <c r="Z26" i="5"/>
  <c r="Z18" i="5"/>
  <c r="X41" i="5"/>
  <c r="X51" i="5" s="1"/>
  <c r="X92" i="5" s="1"/>
  <c r="T41" i="5"/>
  <c r="X55" i="5"/>
  <c r="X65" i="5" s="1"/>
  <c r="X93" i="5" s="1"/>
  <c r="T55" i="5"/>
  <c r="T65" i="5" s="1"/>
  <c r="T93" i="5" s="1"/>
  <c r="Z93" i="5" s="1"/>
  <c r="P90" i="5"/>
  <c r="V68" i="5"/>
  <c r="X68" i="5" s="1"/>
  <c r="X71" i="5" s="1"/>
  <c r="X94" i="5" s="1"/>
  <c r="T68" i="5"/>
  <c r="N35" i="3"/>
  <c r="P35" i="3" s="1"/>
  <c r="L29" i="3"/>
  <c r="N54" i="3"/>
  <c r="P54" i="3" s="1"/>
  <c r="L60" i="9"/>
  <c r="T36" i="9"/>
  <c r="P36" i="9"/>
  <c r="P74" i="8"/>
  <c r="R74" i="8"/>
  <c r="P80" i="8"/>
  <c r="R80" i="8"/>
  <c r="P81" i="8"/>
  <c r="R81" i="8"/>
  <c r="V68" i="8"/>
  <c r="X68" i="8" s="1"/>
  <c r="T68" i="8"/>
  <c r="N41" i="7"/>
  <c r="L41" i="7"/>
  <c r="L36" i="7"/>
  <c r="N36" i="7"/>
  <c r="H52" i="7"/>
  <c r="H92" i="7" s="1"/>
  <c r="H100" i="7" s="1"/>
  <c r="R26" i="6"/>
  <c r="T26" i="6" s="1"/>
  <c r="L55" i="6"/>
  <c r="L65" i="6" s="1"/>
  <c r="N75" i="6"/>
  <c r="L75" i="6"/>
  <c r="L77" i="6" s="1"/>
  <c r="R36" i="6"/>
  <c r="P36" i="6"/>
  <c r="V42" i="6"/>
  <c r="X42" i="6" s="1"/>
  <c r="Z42" i="6" s="1"/>
  <c r="L16" i="9"/>
  <c r="H60" i="9"/>
  <c r="P15" i="9"/>
  <c r="R15" i="4"/>
  <c r="R18" i="9" s="1"/>
  <c r="P15" i="4"/>
  <c r="P54" i="4"/>
  <c r="P55" i="4"/>
  <c r="N33" i="3"/>
  <c r="P33" i="3" s="1"/>
  <c r="L30" i="2"/>
  <c r="N30" i="2"/>
  <c r="N32" i="9" s="1"/>
  <c r="P32" i="9" s="1"/>
  <c r="P16" i="1"/>
  <c r="R16" i="1"/>
  <c r="L43" i="2"/>
  <c r="N43" i="2"/>
  <c r="T16" i="2"/>
  <c r="V16" i="2"/>
  <c r="V19" i="1"/>
  <c r="H39" i="1"/>
  <c r="H91" i="1" s="1"/>
  <c r="T76" i="2"/>
  <c r="P44" i="2"/>
  <c r="R44" i="2"/>
  <c r="P80" i="3"/>
  <c r="R80" i="3"/>
  <c r="D100" i="3"/>
  <c r="D102" i="3" s="1"/>
  <c r="D129" i="3" s="1"/>
  <c r="D128" i="3" s="1"/>
  <c r="D130" i="3" s="1"/>
  <c r="D131" i="3" s="1"/>
  <c r="X76" i="2"/>
  <c r="R20" i="2"/>
  <c r="P20" i="2"/>
  <c r="N12" i="2"/>
  <c r="L12" i="2"/>
  <c r="L23" i="2" s="1"/>
  <c r="V81" i="2"/>
  <c r="T81" i="2"/>
  <c r="V70" i="2"/>
  <c r="T70" i="2"/>
  <c r="L34" i="2"/>
  <c r="N34" i="2"/>
  <c r="R87" i="2"/>
  <c r="P87" i="2"/>
  <c r="P75" i="2"/>
  <c r="R75" i="2"/>
  <c r="L42" i="2"/>
  <c r="N42" i="2"/>
  <c r="N26" i="3"/>
  <c r="R26" i="3" s="1"/>
  <c r="P69" i="1"/>
  <c r="R69" i="1"/>
  <c r="N69" i="3"/>
  <c r="L69" i="3"/>
  <c r="L71" i="9"/>
  <c r="P74" i="3"/>
  <c r="R74" i="3"/>
  <c r="L56" i="1"/>
  <c r="V86" i="1"/>
  <c r="T86" i="1"/>
  <c r="V21" i="3"/>
  <c r="X21" i="3" s="1"/>
  <c r="Z21" i="3" s="1"/>
  <c r="L31" i="9"/>
  <c r="N47" i="9"/>
  <c r="R47" i="9" s="1"/>
  <c r="T13" i="2"/>
  <c r="R13" i="9"/>
  <c r="T13" i="9" s="1"/>
  <c r="V13" i="2"/>
  <c r="D85" i="9"/>
  <c r="D97" i="9" s="1"/>
  <c r="D102" i="9" s="1"/>
  <c r="H31" i="9"/>
  <c r="P14" i="3"/>
  <c r="R14" i="3"/>
  <c r="R16" i="9" s="1"/>
  <c r="P14" i="9"/>
  <c r="P86" i="3"/>
  <c r="R86" i="3"/>
  <c r="N12" i="3"/>
  <c r="L12" i="3"/>
  <c r="L23" i="3" s="1"/>
  <c r="H39" i="3"/>
  <c r="H91" i="3" s="1"/>
  <c r="D73" i="9"/>
  <c r="D79" i="9"/>
  <c r="D23" i="9"/>
  <c r="P60" i="9"/>
  <c r="R60" i="9"/>
  <c r="D40" i="9"/>
  <c r="AA128" i="9"/>
  <c r="AA46" i="9"/>
  <c r="D53" i="9"/>
  <c r="X36" i="9"/>
  <c r="H102" i="6"/>
  <c r="H129" i="6" s="1"/>
  <c r="D102" i="4"/>
  <c r="D129" i="4" s="1"/>
  <c r="L70" i="9"/>
  <c r="L72" i="2"/>
  <c r="L95" i="2" s="1"/>
  <c r="T59" i="9"/>
  <c r="V59" i="9"/>
  <c r="R18" i="3"/>
  <c r="P18" i="3"/>
  <c r="P69" i="4"/>
  <c r="P20" i="3"/>
  <c r="R20" i="3"/>
  <c r="H77" i="4"/>
  <c r="H90" i="4"/>
  <c r="L42" i="3"/>
  <c r="N42" i="3"/>
  <c r="P44" i="9"/>
  <c r="P43" i="1"/>
  <c r="S43" i="1"/>
  <c r="S44" i="9" s="1"/>
  <c r="T15" i="1"/>
  <c r="V15" i="1"/>
  <c r="V20" i="8"/>
  <c r="T20" i="8"/>
  <c r="S19" i="7"/>
  <c r="P17" i="4"/>
  <c r="R17" i="4"/>
  <c r="L23" i="4"/>
  <c r="R57" i="9"/>
  <c r="P57" i="9"/>
  <c r="N12" i="7"/>
  <c r="L12" i="7"/>
  <c r="D102" i="8"/>
  <c r="D129" i="8" s="1"/>
  <c r="L18" i="9"/>
  <c r="O18" i="7"/>
  <c r="T44" i="3"/>
  <c r="V44" i="3"/>
  <c r="X44" i="3" s="1"/>
  <c r="N37" i="2"/>
  <c r="L37" i="2"/>
  <c r="R18" i="1"/>
  <c r="P18" i="1"/>
  <c r="R41" i="8"/>
  <c r="P41" i="8"/>
  <c r="P19" i="4"/>
  <c r="R19" i="4"/>
  <c r="P83" i="4"/>
  <c r="P95" i="4" s="1"/>
  <c r="D90" i="1"/>
  <c r="P41" i="4"/>
  <c r="P51" i="4" s="1"/>
  <c r="P92" i="4" s="1"/>
  <c r="J50" i="9"/>
  <c r="H50" i="9"/>
  <c r="H53" i="9" s="1"/>
  <c r="H94" i="9" s="1"/>
  <c r="N41" i="3"/>
  <c r="L41" i="3"/>
  <c r="P19" i="2"/>
  <c r="R19" i="2"/>
  <c r="V45" i="9"/>
  <c r="T45" i="9"/>
  <c r="P68" i="6"/>
  <c r="R68" i="6"/>
  <c r="L76" i="1"/>
  <c r="N76" i="1"/>
  <c r="L77" i="9"/>
  <c r="H35" i="9"/>
  <c r="L69" i="7"/>
  <c r="L71" i="7" s="1"/>
  <c r="N69" i="7"/>
  <c r="D102" i="7"/>
  <c r="D129" i="7" s="1"/>
  <c r="H83" i="3"/>
  <c r="H95" i="3" s="1"/>
  <c r="V35" i="1"/>
  <c r="T35" i="1"/>
  <c r="V12" i="8"/>
  <c r="X12" i="8" s="1"/>
  <c r="T12" i="8"/>
  <c r="R19" i="7"/>
  <c r="P19" i="7"/>
  <c r="L75" i="4"/>
  <c r="L77" i="4" s="1"/>
  <c r="N75" i="4"/>
  <c r="P17" i="3"/>
  <c r="R17" i="3"/>
  <c r="R68" i="3"/>
  <c r="P68" i="3"/>
  <c r="P69" i="2"/>
  <c r="R69" i="2"/>
  <c r="P12" i="1"/>
  <c r="N12" i="9"/>
  <c r="P12" i="9" s="1"/>
  <c r="R12" i="1"/>
  <c r="V34" i="1"/>
  <c r="T34" i="1"/>
  <c r="P33" i="7"/>
  <c r="L30" i="3"/>
  <c r="N30" i="3"/>
  <c r="N34" i="9" s="1"/>
  <c r="P34" i="9" s="1"/>
  <c r="L37" i="3"/>
  <c r="N37" i="3"/>
  <c r="P36" i="2"/>
  <c r="R36" i="2"/>
  <c r="T82" i="1"/>
  <c r="V82" i="1"/>
  <c r="V64" i="9"/>
  <c r="T64" i="9"/>
  <c r="N55" i="3"/>
  <c r="L55" i="3"/>
  <c r="L65" i="3" s="1"/>
  <c r="L93" i="3" s="1"/>
  <c r="R35" i="2"/>
  <c r="P35" i="2"/>
  <c r="W42" i="1"/>
  <c r="W43" i="9" s="1"/>
  <c r="V48" i="9"/>
  <c r="T48" i="9"/>
  <c r="R18" i="7"/>
  <c r="D67" i="9"/>
  <c r="R75" i="7"/>
  <c r="P75" i="7"/>
  <c r="H51" i="3"/>
  <c r="H92" i="3" s="1"/>
  <c r="R12" i="6"/>
  <c r="P12" i="6"/>
  <c r="R17" i="2"/>
  <c r="P17" i="2"/>
  <c r="H79" i="9"/>
  <c r="R49" i="9"/>
  <c r="P49" i="9"/>
  <c r="R80" i="7"/>
  <c r="P80" i="7"/>
  <c r="R88" i="9"/>
  <c r="P88" i="9"/>
  <c r="N41" i="6"/>
  <c r="L41" i="6"/>
  <c r="L51" i="6" s="1"/>
  <c r="L81" i="7"/>
  <c r="L83" i="7" s="1"/>
  <c r="L95" i="7" s="1"/>
  <c r="N81" i="7"/>
  <c r="P56" i="2"/>
  <c r="R56" i="2"/>
  <c r="P26" i="1"/>
  <c r="R26" i="1"/>
  <c r="P21" i="4"/>
  <c r="R21" i="4"/>
  <c r="P75" i="3"/>
  <c r="R75" i="3"/>
  <c r="R29" i="1"/>
  <c r="R29" i="9" s="1"/>
  <c r="H65" i="3"/>
  <c r="H93" i="3" s="1"/>
  <c r="P31" i="2"/>
  <c r="R31" i="2"/>
  <c r="L36" i="8"/>
  <c r="N36" i="8"/>
  <c r="R74" i="7"/>
  <c r="P74" i="7"/>
  <c r="V44" i="9"/>
  <c r="D100" i="6"/>
  <c r="D102" i="6" s="1"/>
  <c r="D129" i="6" s="1"/>
  <c r="L23" i="1"/>
  <c r="L68" i="4"/>
  <c r="L71" i="4" s="1"/>
  <c r="L94" i="4" s="1"/>
  <c r="N68" i="4"/>
  <c r="N70" i="9" s="1"/>
  <c r="N63" i="9"/>
  <c r="L63" i="9"/>
  <c r="P16" i="3"/>
  <c r="R16" i="3"/>
  <c r="L32" i="2"/>
  <c r="N32" i="2"/>
  <c r="R37" i="1"/>
  <c r="P37" i="1"/>
  <c r="V36" i="1"/>
  <c r="T36" i="1"/>
  <c r="N81" i="6"/>
  <c r="L81" i="6"/>
  <c r="T34" i="3"/>
  <c r="V34" i="3"/>
  <c r="L29" i="2"/>
  <c r="N29" i="2"/>
  <c r="N31" i="9" s="1"/>
  <c r="P31" i="9" s="1"/>
  <c r="H73" i="9"/>
  <c r="H96" i="9" s="1"/>
  <c r="V21" i="8"/>
  <c r="T21" i="9"/>
  <c r="T21" i="8"/>
  <c r="T19" i="3"/>
  <c r="V19" i="3"/>
  <c r="T55" i="4"/>
  <c r="V81" i="4"/>
  <c r="T81" i="4"/>
  <c r="L31" i="3"/>
  <c r="N31" i="3"/>
  <c r="N33" i="2"/>
  <c r="L33" i="2"/>
  <c r="P32" i="1"/>
  <c r="R32" i="1"/>
  <c r="L58" i="9"/>
  <c r="N58" i="9"/>
  <c r="V65" i="9"/>
  <c r="T65" i="9"/>
  <c r="L42" i="7"/>
  <c r="N42" i="7"/>
  <c r="N49" i="7"/>
  <c r="P49" i="7" s="1"/>
  <c r="R54" i="6"/>
  <c r="P54" i="6"/>
  <c r="H90" i="3"/>
  <c r="H78" i="1"/>
  <c r="H94" i="1" s="1"/>
  <c r="R21" i="1"/>
  <c r="P21" i="1"/>
  <c r="H37" i="9"/>
  <c r="P16" i="9"/>
  <c r="T80" i="4"/>
  <c r="V80" i="4"/>
  <c r="X80" i="4" s="1"/>
  <c r="T61" i="9"/>
  <c r="V61" i="9"/>
  <c r="P55" i="8"/>
  <c r="R55" i="8"/>
  <c r="R15" i="2"/>
  <c r="P15" i="2"/>
  <c r="P13" i="1"/>
  <c r="R13" i="1"/>
  <c r="R14" i="9" s="1"/>
  <c r="H71" i="4"/>
  <c r="H94" i="4" s="1"/>
  <c r="P21" i="2"/>
  <c r="R21" i="2"/>
  <c r="P31" i="1"/>
  <c r="R31" i="1"/>
  <c r="H30" i="9"/>
  <c r="L48" i="7"/>
  <c r="N48" i="7"/>
  <c r="P86" i="6"/>
  <c r="R86" i="6"/>
  <c r="N32" i="3"/>
  <c r="L32" i="3"/>
  <c r="P62" i="9"/>
  <c r="R62" i="9"/>
  <c r="AA117" i="9"/>
  <c r="R55" i="6"/>
  <c r="P55" i="6"/>
  <c r="T69" i="8"/>
  <c r="V69" i="8"/>
  <c r="X69" i="8" s="1"/>
  <c r="L26" i="7"/>
  <c r="N26" i="7"/>
  <c r="H39" i="2"/>
  <c r="H92" i="2" s="1"/>
  <c r="N34" i="7"/>
  <c r="L34" i="7"/>
  <c r="H71" i="7"/>
  <c r="R86" i="8"/>
  <c r="P86" i="8"/>
  <c r="N81" i="3"/>
  <c r="N83" i="9" s="1"/>
  <c r="P83" i="9" s="1"/>
  <c r="L81" i="3"/>
  <c r="L83" i="3" s="1"/>
  <c r="L95" i="3" s="1"/>
  <c r="R61" i="7"/>
  <c r="T86" i="7"/>
  <c r="V86" i="7"/>
  <c r="X86" i="7" s="1"/>
  <c r="N55" i="7"/>
  <c r="L55" i="7"/>
  <c r="L65" i="7" s="1"/>
  <c r="P42" i="8" l="1"/>
  <c r="V26" i="6"/>
  <c r="X26" i="6" s="1"/>
  <c r="Z26" i="6" s="1"/>
  <c r="P36" i="4"/>
  <c r="N77" i="9"/>
  <c r="N71" i="9"/>
  <c r="P71" i="9" s="1"/>
  <c r="Z42" i="4"/>
  <c r="R36" i="3"/>
  <c r="V36" i="3" s="1"/>
  <c r="T14" i="2"/>
  <c r="R26" i="2"/>
  <c r="R75" i="1"/>
  <c r="N76" i="9"/>
  <c r="P76" i="9" s="1"/>
  <c r="P75" i="1"/>
  <c r="W55" i="1"/>
  <c r="W56" i="9" s="1"/>
  <c r="S56" i="9"/>
  <c r="P30" i="1"/>
  <c r="N30" i="9"/>
  <c r="T42" i="1"/>
  <c r="S43" i="9"/>
  <c r="T43" i="9" s="1"/>
  <c r="V70" i="1"/>
  <c r="X81" i="1"/>
  <c r="V82" i="9"/>
  <c r="R30" i="1"/>
  <c r="T81" i="1"/>
  <c r="R82" i="9"/>
  <c r="P29" i="1"/>
  <c r="P39" i="1" s="1"/>
  <c r="T36" i="4"/>
  <c r="Z36" i="4" s="1"/>
  <c r="V14" i="2"/>
  <c r="V15" i="9" s="1"/>
  <c r="V29" i="3"/>
  <c r="V33" i="9" s="1"/>
  <c r="X33" i="9" s="1"/>
  <c r="R33" i="9"/>
  <c r="T33" i="9" s="1"/>
  <c r="P29" i="3"/>
  <c r="N33" i="9"/>
  <c r="P33" i="9" s="1"/>
  <c r="X36" i="5"/>
  <c r="X38" i="5" s="1"/>
  <c r="X91" i="5" s="1"/>
  <c r="Z91" i="5" s="1"/>
  <c r="V26" i="8"/>
  <c r="X26" i="8" s="1"/>
  <c r="X15" i="5"/>
  <c r="X23" i="5" s="1"/>
  <c r="V20" i="9"/>
  <c r="X20" i="9" s="1"/>
  <c r="AA20" i="9" s="1"/>
  <c r="R12" i="4"/>
  <c r="V12" i="4" s="1"/>
  <c r="T16" i="4"/>
  <c r="R19" i="9"/>
  <c r="X29" i="9"/>
  <c r="R17" i="9"/>
  <c r="V15" i="3"/>
  <c r="T15" i="3"/>
  <c r="Z14" i="1"/>
  <c r="P26" i="4"/>
  <c r="H67" i="9"/>
  <c r="H95" i="9" s="1"/>
  <c r="T20" i="4"/>
  <c r="T74" i="4"/>
  <c r="V74" i="4"/>
  <c r="X74" i="4" s="1"/>
  <c r="T29" i="3"/>
  <c r="R33" i="3"/>
  <c r="V33" i="3" s="1"/>
  <c r="R55" i="2"/>
  <c r="V55" i="2" s="1"/>
  <c r="L52" i="2"/>
  <c r="L93" i="2" s="1"/>
  <c r="Z76" i="2"/>
  <c r="T30" i="1"/>
  <c r="N56" i="9"/>
  <c r="P56" i="9" s="1"/>
  <c r="L79" i="9"/>
  <c r="R68" i="7"/>
  <c r="P68" i="7"/>
  <c r="P19" i="9"/>
  <c r="P63" i="9"/>
  <c r="S61" i="7"/>
  <c r="P61" i="7"/>
  <c r="P56" i="7"/>
  <c r="P69" i="6"/>
  <c r="P71" i="6" s="1"/>
  <c r="R69" i="6"/>
  <c r="Z82" i="2"/>
  <c r="L39" i="1"/>
  <c r="L91" i="1" s="1"/>
  <c r="P78" i="2"/>
  <c r="P75" i="8"/>
  <c r="P77" i="8" s="1"/>
  <c r="R75" i="8"/>
  <c r="T74" i="6"/>
  <c r="V74" i="6"/>
  <c r="X74" i="6" s="1"/>
  <c r="V16" i="4"/>
  <c r="Z44" i="3"/>
  <c r="R35" i="3"/>
  <c r="T35" i="3" s="1"/>
  <c r="P26" i="3"/>
  <c r="T33" i="1"/>
  <c r="P54" i="8"/>
  <c r="P65" i="8" s="1"/>
  <c r="P17" i="6"/>
  <c r="P23" i="6" s="1"/>
  <c r="R17" i="6"/>
  <c r="P17" i="9"/>
  <c r="L71" i="3"/>
  <c r="L94" i="3" s="1"/>
  <c r="Z68" i="8"/>
  <c r="Z81" i="1"/>
  <c r="P80" i="6"/>
  <c r="R80" i="6"/>
  <c r="Z86" i="7"/>
  <c r="L83" i="6"/>
  <c r="L95" i="6" s="1"/>
  <c r="L100" i="6" s="1"/>
  <c r="L102" i="6" s="1"/>
  <c r="L129" i="6" s="1"/>
  <c r="P65" i="4"/>
  <c r="P93" i="4" s="1"/>
  <c r="V18" i="4"/>
  <c r="X18" i="4" s="1"/>
  <c r="T18" i="4"/>
  <c r="D101" i="2"/>
  <c r="D103" i="2" s="1"/>
  <c r="D130" i="2" s="1"/>
  <c r="T18" i="2"/>
  <c r="V18" i="2"/>
  <c r="X18" i="2" s="1"/>
  <c r="D100" i="1"/>
  <c r="D102" i="1" s="1"/>
  <c r="L78" i="1"/>
  <c r="L94" i="1" s="1"/>
  <c r="T20" i="1"/>
  <c r="V20" i="1"/>
  <c r="X20" i="1" s="1"/>
  <c r="T70" i="1"/>
  <c r="X19" i="1"/>
  <c r="Z19" i="1" s="1"/>
  <c r="L23" i="9"/>
  <c r="L92" i="9" s="1"/>
  <c r="T71" i="5"/>
  <c r="T94" i="5" s="1"/>
  <c r="Z94" i="5" s="1"/>
  <c r="Z68" i="5"/>
  <c r="Z71" i="5" s="1"/>
  <c r="H130" i="5"/>
  <c r="Z55" i="5"/>
  <c r="Z65" i="5" s="1"/>
  <c r="Z74" i="5"/>
  <c r="Z77" i="5" s="1"/>
  <c r="T51" i="5"/>
  <c r="T92" i="5" s="1"/>
  <c r="Z92" i="5" s="1"/>
  <c r="Z41" i="5"/>
  <c r="Z51" i="5" s="1"/>
  <c r="T23" i="5"/>
  <c r="Z12" i="5"/>
  <c r="P100" i="5"/>
  <c r="P102" i="5" s="1"/>
  <c r="P129" i="5" s="1"/>
  <c r="T83" i="4"/>
  <c r="T95" i="4" s="1"/>
  <c r="R54" i="3"/>
  <c r="AA36" i="9"/>
  <c r="X71" i="8"/>
  <c r="T54" i="8"/>
  <c r="V54" i="8"/>
  <c r="X54" i="8" s="1"/>
  <c r="Z54" i="8" s="1"/>
  <c r="V80" i="8"/>
  <c r="X80" i="8" s="1"/>
  <c r="T80" i="8"/>
  <c r="V74" i="8"/>
  <c r="X74" i="8" s="1"/>
  <c r="T74" i="8"/>
  <c r="P83" i="8"/>
  <c r="P95" i="8" s="1"/>
  <c r="T81" i="8"/>
  <c r="V81" i="8"/>
  <c r="X81" i="8" s="1"/>
  <c r="R41" i="7"/>
  <c r="P41" i="7"/>
  <c r="P36" i="7"/>
  <c r="R36" i="7"/>
  <c r="H102" i="7"/>
  <c r="H129" i="7" s="1"/>
  <c r="H128" i="7" s="1"/>
  <c r="H130" i="7" s="1"/>
  <c r="T56" i="7"/>
  <c r="V56" i="7"/>
  <c r="X56" i="7" s="1"/>
  <c r="Z56" i="7" s="1"/>
  <c r="P38" i="6"/>
  <c r="R75" i="6"/>
  <c r="P75" i="6"/>
  <c r="V36" i="6"/>
  <c r="X36" i="6" s="1"/>
  <c r="X38" i="6" s="1"/>
  <c r="T36" i="6"/>
  <c r="T38" i="6" s="1"/>
  <c r="X20" i="4"/>
  <c r="T15" i="9"/>
  <c r="T15" i="4"/>
  <c r="V15" i="4"/>
  <c r="V18" i="9" s="1"/>
  <c r="X81" i="4"/>
  <c r="X83" i="4" s="1"/>
  <c r="X95" i="4" s="1"/>
  <c r="X55" i="4"/>
  <c r="Z55" i="4" s="1"/>
  <c r="T54" i="4"/>
  <c r="T65" i="4" s="1"/>
  <c r="T93" i="4" s="1"/>
  <c r="X54" i="4"/>
  <c r="P23" i="4"/>
  <c r="P90" i="4" s="1"/>
  <c r="T16" i="1"/>
  <c r="V16" i="1"/>
  <c r="P72" i="1"/>
  <c r="P43" i="2"/>
  <c r="R43" i="2"/>
  <c r="L39" i="2"/>
  <c r="L92" i="2" s="1"/>
  <c r="X81" i="2"/>
  <c r="X84" i="2" s="1"/>
  <c r="X96" i="2" s="1"/>
  <c r="T44" i="2"/>
  <c r="V44" i="2"/>
  <c r="H100" i="1"/>
  <c r="H102" i="1" s="1"/>
  <c r="H131" i="1" s="1"/>
  <c r="X16" i="2"/>
  <c r="Z16" i="2" s="1"/>
  <c r="R30" i="2"/>
  <c r="R32" i="9" s="1"/>
  <c r="T32" i="9" s="1"/>
  <c r="P30" i="2"/>
  <c r="T80" i="3"/>
  <c r="V80" i="3"/>
  <c r="X80" i="3" s="1"/>
  <c r="P66" i="2"/>
  <c r="P94" i="2" s="1"/>
  <c r="T75" i="2"/>
  <c r="V75" i="2"/>
  <c r="T84" i="2"/>
  <c r="T96" i="2" s="1"/>
  <c r="P12" i="2"/>
  <c r="P23" i="2" s="1"/>
  <c r="R12" i="2"/>
  <c r="L73" i="9"/>
  <c r="P42" i="2"/>
  <c r="R42" i="2"/>
  <c r="T87" i="2"/>
  <c r="V87" i="2"/>
  <c r="P34" i="2"/>
  <c r="R34" i="2"/>
  <c r="T20" i="2"/>
  <c r="V20" i="2"/>
  <c r="X70" i="2"/>
  <c r="Z70" i="2" s="1"/>
  <c r="X86" i="1"/>
  <c r="Z86" i="1" s="1"/>
  <c r="X33" i="1"/>
  <c r="R69" i="3"/>
  <c r="R71" i="9" s="1"/>
  <c r="P69" i="3"/>
  <c r="P71" i="3" s="1"/>
  <c r="X43" i="9"/>
  <c r="AA43" i="9" s="1"/>
  <c r="X82" i="1"/>
  <c r="X35" i="1"/>
  <c r="Z35" i="1" s="1"/>
  <c r="P56" i="1"/>
  <c r="P66" i="1" s="1"/>
  <c r="P93" i="1" s="1"/>
  <c r="V69" i="1"/>
  <c r="T69" i="1"/>
  <c r="X36" i="1"/>
  <c r="Z36" i="1" s="1"/>
  <c r="P47" i="9"/>
  <c r="X34" i="1"/>
  <c r="Z34" i="1" s="1"/>
  <c r="X15" i="1"/>
  <c r="Z15" i="1" s="1"/>
  <c r="T33" i="3"/>
  <c r="L66" i="1"/>
  <c r="L93" i="1" s="1"/>
  <c r="X42" i="1"/>
  <c r="Z42" i="1" s="1"/>
  <c r="T74" i="3"/>
  <c r="V74" i="3"/>
  <c r="V13" i="9"/>
  <c r="X13" i="9" s="1"/>
  <c r="AA13" i="9" s="1"/>
  <c r="X13" i="2"/>
  <c r="Z13" i="2" s="1"/>
  <c r="X34" i="3"/>
  <c r="Z34" i="3" s="1"/>
  <c r="T26" i="3"/>
  <c r="V26" i="3"/>
  <c r="V14" i="3"/>
  <c r="V16" i="9" s="1"/>
  <c r="T14" i="3"/>
  <c r="T14" i="9"/>
  <c r="P12" i="3"/>
  <c r="P23" i="3" s="1"/>
  <c r="P90" i="3" s="1"/>
  <c r="R12" i="3"/>
  <c r="T86" i="3"/>
  <c r="V86" i="3"/>
  <c r="X33" i="3"/>
  <c r="X19" i="3"/>
  <c r="Z19" i="3" s="1"/>
  <c r="T36" i="3"/>
  <c r="D104" i="9"/>
  <c r="D132" i="9" s="1"/>
  <c r="L67" i="9"/>
  <c r="L95" i="9" s="1"/>
  <c r="X48" i="9"/>
  <c r="AA48" i="9" s="1"/>
  <c r="V60" i="9"/>
  <c r="T60" i="9"/>
  <c r="X61" i="9"/>
  <c r="AA61" i="9" s="1"/>
  <c r="X59" i="9"/>
  <c r="AA59" i="9" s="1"/>
  <c r="X65" i="9"/>
  <c r="AA65" i="9" s="1"/>
  <c r="X64" i="9"/>
  <c r="AA64" i="9" s="1"/>
  <c r="X45" i="9"/>
  <c r="AA45" i="9" s="1"/>
  <c r="D128" i="6"/>
  <c r="L37" i="9"/>
  <c r="P42" i="7"/>
  <c r="R42" i="7"/>
  <c r="R49" i="7"/>
  <c r="T49" i="7" s="1"/>
  <c r="R58" i="9"/>
  <c r="P58" i="9"/>
  <c r="R81" i="6"/>
  <c r="P81" i="6"/>
  <c r="P77" i="7"/>
  <c r="T21" i="4"/>
  <c r="V21" i="4"/>
  <c r="T35" i="2"/>
  <c r="V35" i="2"/>
  <c r="P55" i="7"/>
  <c r="R55" i="7"/>
  <c r="T61" i="7"/>
  <c r="V61" i="7"/>
  <c r="L38" i="7"/>
  <c r="H101" i="2"/>
  <c r="T86" i="6"/>
  <c r="V86" i="6"/>
  <c r="X86" i="6" s="1"/>
  <c r="T21" i="2"/>
  <c r="V21" i="2"/>
  <c r="Z80" i="4"/>
  <c r="V54" i="6"/>
  <c r="X54" i="6" s="1"/>
  <c r="T54" i="6"/>
  <c r="V32" i="1"/>
  <c r="T32" i="1"/>
  <c r="R36" i="8"/>
  <c r="P36" i="8"/>
  <c r="P38" i="8" s="1"/>
  <c r="T31" i="2"/>
  <c r="V31" i="2"/>
  <c r="P77" i="3"/>
  <c r="T56" i="2"/>
  <c r="V56" i="2"/>
  <c r="P81" i="7"/>
  <c r="R81" i="7"/>
  <c r="V80" i="7"/>
  <c r="X80" i="7" s="1"/>
  <c r="T80" i="7"/>
  <c r="T17" i="2"/>
  <c r="V17" i="2"/>
  <c r="V75" i="7"/>
  <c r="X75" i="7" s="1"/>
  <c r="T75" i="7"/>
  <c r="V18" i="7"/>
  <c r="T26" i="2"/>
  <c r="V26" i="2"/>
  <c r="L39" i="3"/>
  <c r="V19" i="7"/>
  <c r="T19" i="7"/>
  <c r="D128" i="7"/>
  <c r="L35" i="9"/>
  <c r="V68" i="6"/>
  <c r="X68" i="6" s="1"/>
  <c r="T68" i="6"/>
  <c r="N50" i="9"/>
  <c r="L50" i="9"/>
  <c r="L53" i="9" s="1"/>
  <c r="L94" i="9" s="1"/>
  <c r="V18" i="1"/>
  <c r="T18" i="1"/>
  <c r="D128" i="8"/>
  <c r="T57" i="9"/>
  <c r="V57" i="9"/>
  <c r="T17" i="4"/>
  <c r="V17" i="4"/>
  <c r="W19" i="7"/>
  <c r="H100" i="4"/>
  <c r="H102" i="4" s="1"/>
  <c r="H129" i="4" s="1"/>
  <c r="T18" i="3"/>
  <c r="V18" i="3"/>
  <c r="P52" i="1"/>
  <c r="H128" i="6"/>
  <c r="H130" i="6" s="1"/>
  <c r="H131" i="6" s="1"/>
  <c r="P81" i="3"/>
  <c r="R81" i="3"/>
  <c r="R83" i="9" s="1"/>
  <c r="T83" i="9" s="1"/>
  <c r="V42" i="8"/>
  <c r="X42" i="8" s="1"/>
  <c r="Z42" i="8" s="1"/>
  <c r="T42" i="8"/>
  <c r="P34" i="7"/>
  <c r="R34" i="7"/>
  <c r="T71" i="8"/>
  <c r="Z69" i="8"/>
  <c r="L30" i="9"/>
  <c r="T55" i="8"/>
  <c r="V55" i="8"/>
  <c r="X55" i="8" s="1"/>
  <c r="T16" i="9"/>
  <c r="T21" i="1"/>
  <c r="V21" i="1"/>
  <c r="H100" i="3"/>
  <c r="H129" i="3" s="1"/>
  <c r="P31" i="3"/>
  <c r="R31" i="3"/>
  <c r="P29" i="2"/>
  <c r="R29" i="2"/>
  <c r="R31" i="9" s="1"/>
  <c r="T31" i="9" s="1"/>
  <c r="V16" i="3"/>
  <c r="T16" i="3"/>
  <c r="P68" i="4"/>
  <c r="P71" i="4" s="1"/>
  <c r="P94" i="4" s="1"/>
  <c r="R68" i="4"/>
  <c r="R70" i="9" s="1"/>
  <c r="L38" i="8"/>
  <c r="L102" i="8" s="1"/>
  <c r="L129" i="8" s="1"/>
  <c r="R41" i="6"/>
  <c r="P41" i="6"/>
  <c r="P51" i="6" s="1"/>
  <c r="H40" i="9"/>
  <c r="V12" i="6"/>
  <c r="X12" i="6" s="1"/>
  <c r="T12" i="6"/>
  <c r="T36" i="2"/>
  <c r="V36" i="2"/>
  <c r="P37" i="3"/>
  <c r="R37" i="3"/>
  <c r="P23" i="1"/>
  <c r="R75" i="4"/>
  <c r="P75" i="4"/>
  <c r="P77" i="4" s="1"/>
  <c r="R69" i="7"/>
  <c r="P69" i="7"/>
  <c r="L51" i="3"/>
  <c r="L92" i="3" s="1"/>
  <c r="P85" i="9"/>
  <c r="P97" i="9" s="1"/>
  <c r="L23" i="7"/>
  <c r="R42" i="3"/>
  <c r="P42" i="3"/>
  <c r="V69" i="4"/>
  <c r="T69" i="4"/>
  <c r="P26" i="7"/>
  <c r="R26" i="7"/>
  <c r="V62" i="9"/>
  <c r="T62" i="9"/>
  <c r="P32" i="3"/>
  <c r="R32" i="3"/>
  <c r="R48" i="7"/>
  <c r="P48" i="7"/>
  <c r="T31" i="1"/>
  <c r="V31" i="1"/>
  <c r="V37" i="1"/>
  <c r="T37" i="1"/>
  <c r="L90" i="1"/>
  <c r="V29" i="1"/>
  <c r="V29" i="9" s="1"/>
  <c r="T29" i="1"/>
  <c r="V26" i="1"/>
  <c r="T26" i="1"/>
  <c r="P55" i="3"/>
  <c r="R55" i="3"/>
  <c r="T83" i="1"/>
  <c r="T95" i="1" s="1"/>
  <c r="V33" i="7"/>
  <c r="X33" i="7" s="1"/>
  <c r="T33" i="7"/>
  <c r="V69" i="2"/>
  <c r="T69" i="2"/>
  <c r="V68" i="3"/>
  <c r="X68" i="3" s="1"/>
  <c r="T68" i="3"/>
  <c r="T23" i="8"/>
  <c r="Z12" i="8"/>
  <c r="X70" i="1"/>
  <c r="R41" i="3"/>
  <c r="P41" i="3"/>
  <c r="T82" i="9"/>
  <c r="X41" i="4"/>
  <c r="X51" i="4" s="1"/>
  <c r="X92" i="4" s="1"/>
  <c r="T41" i="4"/>
  <c r="P51" i="8"/>
  <c r="P37" i="2"/>
  <c r="R37" i="2"/>
  <c r="P18" i="9"/>
  <c r="S18" i="7"/>
  <c r="R12" i="7"/>
  <c r="P12" i="7"/>
  <c r="L90" i="4"/>
  <c r="L100" i="4" s="1"/>
  <c r="L102" i="4" s="1"/>
  <c r="L129" i="4" s="1"/>
  <c r="D128" i="4"/>
  <c r="D130" i="4" s="1"/>
  <c r="D131" i="4" s="1"/>
  <c r="V86" i="8"/>
  <c r="X86" i="8" s="1"/>
  <c r="T86" i="8"/>
  <c r="Z86" i="8" s="1"/>
  <c r="V55" i="6"/>
  <c r="X55" i="6" s="1"/>
  <c r="Z55" i="6" s="1"/>
  <c r="T55" i="6"/>
  <c r="L90" i="3"/>
  <c r="T13" i="1"/>
  <c r="V13" i="1"/>
  <c r="V14" i="9" s="1"/>
  <c r="T15" i="2"/>
  <c r="V15" i="2"/>
  <c r="P65" i="6"/>
  <c r="L52" i="7"/>
  <c r="L92" i="7" s="1"/>
  <c r="P33" i="2"/>
  <c r="R33" i="2"/>
  <c r="L91" i="2"/>
  <c r="X21" i="9"/>
  <c r="AA21" i="9" s="1"/>
  <c r="X21" i="8"/>
  <c r="Z21" i="8" s="1"/>
  <c r="P32" i="2"/>
  <c r="R32" i="2"/>
  <c r="R63" i="9"/>
  <c r="V74" i="7"/>
  <c r="X74" i="7" s="1"/>
  <c r="X77" i="7" s="1"/>
  <c r="T74" i="7"/>
  <c r="V75" i="3"/>
  <c r="T75" i="3"/>
  <c r="T88" i="9"/>
  <c r="V88" i="9"/>
  <c r="T49" i="9"/>
  <c r="V49" i="9"/>
  <c r="V47" i="9"/>
  <c r="T47" i="9"/>
  <c r="P18" i="7"/>
  <c r="P30" i="3"/>
  <c r="R30" i="3"/>
  <c r="R34" i="9" s="1"/>
  <c r="T34" i="9" s="1"/>
  <c r="T12" i="1"/>
  <c r="R12" i="9"/>
  <c r="T12" i="9" s="1"/>
  <c r="V12" i="1"/>
  <c r="P72" i="2"/>
  <c r="P95" i="2" s="1"/>
  <c r="P70" i="9"/>
  <c r="T17" i="3"/>
  <c r="V17" i="3"/>
  <c r="R76" i="1"/>
  <c r="P77" i="9"/>
  <c r="P76" i="1"/>
  <c r="P78" i="1" s="1"/>
  <c r="T19" i="2"/>
  <c r="V19" i="2"/>
  <c r="T19" i="4"/>
  <c r="V19" i="4"/>
  <c r="V41" i="8"/>
  <c r="X41" i="8" s="1"/>
  <c r="T41" i="8"/>
  <c r="X20" i="8"/>
  <c r="Z20" i="8" s="1"/>
  <c r="W43" i="1"/>
  <c r="W44" i="9" s="1"/>
  <c r="T44" i="9"/>
  <c r="T43" i="1"/>
  <c r="T20" i="3"/>
  <c r="V20" i="3"/>
  <c r="Z26" i="8"/>
  <c r="H93" i="9" l="1"/>
  <c r="T85" i="9"/>
  <c r="T97" i="9" s="1"/>
  <c r="T65" i="8"/>
  <c r="Z71" i="8"/>
  <c r="P38" i="4"/>
  <c r="P91" i="4" s="1"/>
  <c r="P100" i="4" s="1"/>
  <c r="P102" i="4" s="1"/>
  <c r="P129" i="4" s="1"/>
  <c r="P128" i="4" s="1"/>
  <c r="P130" i="4" s="1"/>
  <c r="P131" i="4" s="1"/>
  <c r="T12" i="4"/>
  <c r="R77" i="9"/>
  <c r="Z80" i="3"/>
  <c r="V35" i="3"/>
  <c r="X35" i="3" s="1"/>
  <c r="Z35" i="3" s="1"/>
  <c r="P94" i="3"/>
  <c r="P79" i="9"/>
  <c r="T55" i="2"/>
  <c r="R76" i="9"/>
  <c r="T76" i="9" s="1"/>
  <c r="V75" i="1"/>
  <c r="T75" i="1"/>
  <c r="T52" i="1"/>
  <c r="T92" i="1" s="1"/>
  <c r="X83" i="1"/>
  <c r="X95" i="1" s="1"/>
  <c r="Z95" i="1" s="1"/>
  <c r="L96" i="9"/>
  <c r="V30" i="1"/>
  <c r="R30" i="9"/>
  <c r="Z15" i="5"/>
  <c r="Z23" i="5" s="1"/>
  <c r="X29" i="3"/>
  <c r="Z29" i="3" s="1"/>
  <c r="X14" i="2"/>
  <c r="Z14" i="2" s="1"/>
  <c r="H139" i="9"/>
  <c r="H102" i="9"/>
  <c r="H104" i="9" s="1"/>
  <c r="H132" i="9" s="1"/>
  <c r="H131" i="9" s="1"/>
  <c r="AA33" i="9"/>
  <c r="T29" i="9"/>
  <c r="AA29" i="9" s="1"/>
  <c r="Z36" i="5"/>
  <c r="Z38" i="5" s="1"/>
  <c r="X90" i="5"/>
  <c r="X100" i="5" s="1"/>
  <c r="X102" i="5" s="1"/>
  <c r="X129" i="5" s="1"/>
  <c r="X128" i="5" s="1"/>
  <c r="X130" i="5" s="1"/>
  <c r="X131" i="5" s="1"/>
  <c r="X16" i="4"/>
  <c r="Z16" i="4" s="1"/>
  <c r="V19" i="9"/>
  <c r="X19" i="9" s="1"/>
  <c r="Z68" i="3"/>
  <c r="Z84" i="2"/>
  <c r="H128" i="3"/>
  <c r="Z20" i="4"/>
  <c r="V17" i="9"/>
  <c r="X15" i="3"/>
  <c r="Z15" i="3" s="1"/>
  <c r="X26" i="4"/>
  <c r="X38" i="4" s="1"/>
  <c r="X91" i="4" s="1"/>
  <c r="T26" i="4"/>
  <c r="T38" i="4" s="1"/>
  <c r="T91" i="4" s="1"/>
  <c r="Z91" i="4" s="1"/>
  <c r="Z81" i="4"/>
  <c r="Z83" i="4" s="1"/>
  <c r="Z80" i="8"/>
  <c r="Z81" i="8"/>
  <c r="Z74" i="8"/>
  <c r="Z74" i="4"/>
  <c r="Z18" i="2"/>
  <c r="R56" i="9"/>
  <c r="V56" i="9" s="1"/>
  <c r="Z20" i="1"/>
  <c r="T83" i="8"/>
  <c r="T95" i="8" s="1"/>
  <c r="T100" i="8" s="1"/>
  <c r="Z75" i="7"/>
  <c r="T63" i="9"/>
  <c r="W61" i="7"/>
  <c r="X61" i="7" s="1"/>
  <c r="Z61" i="7" s="1"/>
  <c r="P65" i="7"/>
  <c r="V68" i="7"/>
  <c r="X68" i="7" s="1"/>
  <c r="T68" i="7"/>
  <c r="T69" i="6"/>
  <c r="V69" i="6"/>
  <c r="X69" i="6" s="1"/>
  <c r="X71" i="6" s="1"/>
  <c r="L101" i="2"/>
  <c r="L130" i="2" s="1"/>
  <c r="L129" i="2" s="1"/>
  <c r="L131" i="2" s="1"/>
  <c r="L132" i="2" s="1"/>
  <c r="Z33" i="1"/>
  <c r="T51" i="8"/>
  <c r="Z70" i="1"/>
  <c r="P83" i="3"/>
  <c r="P95" i="3" s="1"/>
  <c r="Z33" i="3"/>
  <c r="Z82" i="1"/>
  <c r="Z83" i="1" s="1"/>
  <c r="T17" i="9"/>
  <c r="T17" i="6"/>
  <c r="T23" i="6" s="1"/>
  <c r="V17" i="6"/>
  <c r="Z81" i="2"/>
  <c r="Z18" i="4"/>
  <c r="Z74" i="6"/>
  <c r="V80" i="6"/>
  <c r="X80" i="6" s="1"/>
  <c r="T80" i="6"/>
  <c r="T75" i="8"/>
  <c r="T77" i="8" s="1"/>
  <c r="V75" i="8"/>
  <c r="X75" i="8" s="1"/>
  <c r="X77" i="8" s="1"/>
  <c r="P52" i="2"/>
  <c r="P93" i="2" s="1"/>
  <c r="D129" i="2"/>
  <c r="D131" i="1"/>
  <c r="D130" i="1" s="1"/>
  <c r="T55" i="1"/>
  <c r="X55" i="1"/>
  <c r="P91" i="1"/>
  <c r="P92" i="1"/>
  <c r="P128" i="5"/>
  <c r="T90" i="5"/>
  <c r="H131" i="5"/>
  <c r="V54" i="3"/>
  <c r="X54" i="3" s="1"/>
  <c r="T54" i="3"/>
  <c r="X88" i="9"/>
  <c r="AA88" i="9" s="1"/>
  <c r="Z83" i="8"/>
  <c r="P100" i="8"/>
  <c r="P102" i="8" s="1"/>
  <c r="P129" i="8" s="1"/>
  <c r="P128" i="8" s="1"/>
  <c r="P130" i="8" s="1"/>
  <c r="P131" i="8" s="1"/>
  <c r="X83" i="8"/>
  <c r="X95" i="8" s="1"/>
  <c r="X100" i="8" s="1"/>
  <c r="V41" i="7"/>
  <c r="X41" i="7" s="1"/>
  <c r="Z41" i="7" s="1"/>
  <c r="T41" i="7"/>
  <c r="H131" i="7"/>
  <c r="T36" i="7"/>
  <c r="V36" i="7"/>
  <c r="X36" i="7" s="1"/>
  <c r="P23" i="7"/>
  <c r="Z36" i="6"/>
  <c r="Z38" i="6" s="1"/>
  <c r="P77" i="6"/>
  <c r="Z86" i="6"/>
  <c r="V75" i="6"/>
  <c r="X75" i="6" s="1"/>
  <c r="X77" i="6" s="1"/>
  <c r="T75" i="6"/>
  <c r="T77" i="6" s="1"/>
  <c r="X69" i="4"/>
  <c r="Z69" i="4" s="1"/>
  <c r="X12" i="4"/>
  <c r="Z12" i="4" s="1"/>
  <c r="X21" i="4"/>
  <c r="X19" i="4"/>
  <c r="Z19" i="4" s="1"/>
  <c r="T23" i="4"/>
  <c r="T90" i="4" s="1"/>
  <c r="X17" i="4"/>
  <c r="Z17" i="4" s="1"/>
  <c r="Z21" i="4"/>
  <c r="Z54" i="4"/>
  <c r="Z65" i="4" s="1"/>
  <c r="X65" i="4"/>
  <c r="X93" i="4" s="1"/>
  <c r="Z93" i="4" s="1"/>
  <c r="X15" i="4"/>
  <c r="Z15" i="4" s="1"/>
  <c r="X15" i="9"/>
  <c r="AA15" i="9" s="1"/>
  <c r="Z96" i="2"/>
  <c r="X44" i="2"/>
  <c r="Z44" i="2" s="1"/>
  <c r="X16" i="1"/>
  <c r="Z16" i="1" s="1"/>
  <c r="X75" i="2"/>
  <c r="T30" i="2"/>
  <c r="V30" i="2"/>
  <c r="V32" i="9" s="1"/>
  <c r="T43" i="2"/>
  <c r="V43" i="2"/>
  <c r="P94" i="1"/>
  <c r="X55" i="2"/>
  <c r="Z55" i="2" s="1"/>
  <c r="P39" i="3"/>
  <c r="P91" i="3" s="1"/>
  <c r="X15" i="2"/>
  <c r="Z15" i="2" s="1"/>
  <c r="X17" i="2"/>
  <c r="Z17" i="2" s="1"/>
  <c r="V34" i="2"/>
  <c r="T34" i="2"/>
  <c r="V12" i="2"/>
  <c r="T12" i="2"/>
  <c r="X19" i="2"/>
  <c r="Z19" i="2" s="1"/>
  <c r="X36" i="2"/>
  <c r="Z36" i="2" s="1"/>
  <c r="X31" i="2"/>
  <c r="Z31" i="2" s="1"/>
  <c r="X21" i="2"/>
  <c r="Z21" i="2" s="1"/>
  <c r="X87" i="2"/>
  <c r="Z87" i="2" s="1"/>
  <c r="X56" i="2"/>
  <c r="Z56" i="2" s="1"/>
  <c r="X20" i="2"/>
  <c r="Z20" i="2" s="1"/>
  <c r="T78" i="2"/>
  <c r="X26" i="2"/>
  <c r="Z26" i="2" s="1"/>
  <c r="X35" i="2"/>
  <c r="Z35" i="2" s="1"/>
  <c r="V42" i="2"/>
  <c r="T42" i="2"/>
  <c r="X31" i="1"/>
  <c r="Z31" i="1" s="1"/>
  <c r="X37" i="1"/>
  <c r="Z37" i="1" s="1"/>
  <c r="X69" i="1"/>
  <c r="Z69" i="1" s="1"/>
  <c r="T69" i="3"/>
  <c r="V69" i="3"/>
  <c r="V71" i="9" s="1"/>
  <c r="T71" i="9"/>
  <c r="X26" i="1"/>
  <c r="Z26" i="1" s="1"/>
  <c r="X18" i="1"/>
  <c r="Z18" i="1" s="1"/>
  <c r="X32" i="1"/>
  <c r="Z32" i="1" s="1"/>
  <c r="X74" i="3"/>
  <c r="Z74" i="3" s="1"/>
  <c r="T56" i="1"/>
  <c r="T77" i="3"/>
  <c r="X13" i="1"/>
  <c r="Z13" i="1" s="1"/>
  <c r="X21" i="1"/>
  <c r="Z21" i="1" s="1"/>
  <c r="T72" i="1"/>
  <c r="X75" i="3"/>
  <c r="Z75" i="3" s="1"/>
  <c r="V12" i="3"/>
  <c r="T12" i="3"/>
  <c r="T23" i="3" s="1"/>
  <c r="X14" i="9"/>
  <c r="AA14" i="9" s="1"/>
  <c r="X14" i="3"/>
  <c r="Z14" i="3" s="1"/>
  <c r="X20" i="3"/>
  <c r="Z20" i="3" s="1"/>
  <c r="X17" i="3"/>
  <c r="Z17" i="3" s="1"/>
  <c r="X16" i="3"/>
  <c r="Z16" i="3" s="1"/>
  <c r="X18" i="3"/>
  <c r="Z18" i="3" s="1"/>
  <c r="X86" i="3"/>
  <c r="Z86" i="3" s="1"/>
  <c r="X26" i="3"/>
  <c r="Z26" i="3" s="1"/>
  <c r="X36" i="3"/>
  <c r="Z36" i="3" s="1"/>
  <c r="X49" i="9"/>
  <c r="AA49" i="9" s="1"/>
  <c r="X62" i="9"/>
  <c r="AA62" i="9" s="1"/>
  <c r="L40" i="9"/>
  <c r="L93" i="9" s="1"/>
  <c r="X57" i="9"/>
  <c r="AA57" i="9" s="1"/>
  <c r="X82" i="9"/>
  <c r="X47" i="9"/>
  <c r="AA47" i="9" s="1"/>
  <c r="X60" i="9"/>
  <c r="AA60" i="9" s="1"/>
  <c r="H130" i="1"/>
  <c r="P23" i="9"/>
  <c r="P92" i="9" s="1"/>
  <c r="H128" i="4"/>
  <c r="L128" i="4"/>
  <c r="L130" i="4" s="1"/>
  <c r="L131" i="4" s="1"/>
  <c r="L128" i="6"/>
  <c r="L130" i="6" s="1"/>
  <c r="L131" i="6" s="1"/>
  <c r="V63" i="9"/>
  <c r="V37" i="2"/>
  <c r="T37" i="2"/>
  <c r="T51" i="4"/>
  <c r="T92" i="4" s="1"/>
  <c r="Z92" i="4" s="1"/>
  <c r="Z41" i="4"/>
  <c r="Z51" i="4" s="1"/>
  <c r="X44" i="9"/>
  <c r="X43" i="1"/>
  <c r="X52" i="1" s="1"/>
  <c r="X92" i="1" s="1"/>
  <c r="T32" i="2"/>
  <c r="V32" i="2"/>
  <c r="W18" i="7"/>
  <c r="X18" i="7" s="1"/>
  <c r="Z18" i="7" s="1"/>
  <c r="T18" i="9"/>
  <c r="Z23" i="8"/>
  <c r="P65" i="3"/>
  <c r="P93" i="3" s="1"/>
  <c r="T39" i="1"/>
  <c r="V32" i="3"/>
  <c r="T32" i="3"/>
  <c r="T26" i="7"/>
  <c r="V26" i="7"/>
  <c r="X26" i="7" s="1"/>
  <c r="P71" i="7"/>
  <c r="V75" i="4"/>
  <c r="T75" i="4"/>
  <c r="Z33" i="7"/>
  <c r="Z12" i="6"/>
  <c r="T29" i="2"/>
  <c r="V29" i="2"/>
  <c r="V31" i="9" s="1"/>
  <c r="X31" i="9" s="1"/>
  <c r="AA31" i="9" s="1"/>
  <c r="P30" i="9"/>
  <c r="R50" i="9"/>
  <c r="P50" i="9"/>
  <c r="P53" i="9" s="1"/>
  <c r="P94" i="9" s="1"/>
  <c r="T71" i="6"/>
  <c r="Z68" i="6"/>
  <c r="X19" i="7"/>
  <c r="Z19" i="7" s="1"/>
  <c r="T18" i="7"/>
  <c r="X65" i="6"/>
  <c r="Z54" i="6"/>
  <c r="Z65" i="6" s="1"/>
  <c r="Z74" i="7"/>
  <c r="T42" i="7"/>
  <c r="V49" i="7"/>
  <c r="X49" i="7" s="1"/>
  <c r="V42" i="7"/>
  <c r="X42" i="7" s="1"/>
  <c r="D130" i="6"/>
  <c r="X51" i="8"/>
  <c r="Z41" i="8"/>
  <c r="Z51" i="8" s="1"/>
  <c r="T76" i="1"/>
  <c r="V76" i="1"/>
  <c r="T77" i="9"/>
  <c r="X23" i="8"/>
  <c r="X12" i="1"/>
  <c r="Z12" i="1" s="1"/>
  <c r="V12" i="9"/>
  <c r="X12" i="9" s="1"/>
  <c r="T30" i="3"/>
  <c r="V30" i="3"/>
  <c r="V34" i="9" s="1"/>
  <c r="X34" i="9" s="1"/>
  <c r="AA34" i="9" s="1"/>
  <c r="P67" i="9"/>
  <c r="P95" i="9" s="1"/>
  <c r="V33" i="2"/>
  <c r="T33" i="2"/>
  <c r="D131" i="9"/>
  <c r="D133" i="9" s="1"/>
  <c r="D134" i="9" s="1"/>
  <c r="L100" i="1"/>
  <c r="L102" i="1" s="1"/>
  <c r="L131" i="1" s="1"/>
  <c r="T66" i="2"/>
  <c r="T94" i="2" s="1"/>
  <c r="V69" i="7"/>
  <c r="X69" i="7" s="1"/>
  <c r="T69" i="7"/>
  <c r="P90" i="1"/>
  <c r="P38" i="7"/>
  <c r="V41" i="6"/>
  <c r="X41" i="6" s="1"/>
  <c r="T41" i="6"/>
  <c r="T51" i="6" s="1"/>
  <c r="T34" i="7"/>
  <c r="V34" i="7"/>
  <c r="X34" i="7" s="1"/>
  <c r="T81" i="3"/>
  <c r="V81" i="3"/>
  <c r="V83" i="9" s="1"/>
  <c r="X83" i="9" s="1"/>
  <c r="AA83" i="9" s="1"/>
  <c r="D130" i="7"/>
  <c r="X18" i="9"/>
  <c r="T81" i="7"/>
  <c r="T83" i="7" s="1"/>
  <c r="T95" i="7" s="1"/>
  <c r="V81" i="7"/>
  <c r="X81" i="7" s="1"/>
  <c r="P52" i="7"/>
  <c r="P92" i="7" s="1"/>
  <c r="P51" i="3"/>
  <c r="P92" i="3" s="1"/>
  <c r="T72" i="2"/>
  <c r="T95" i="2" s="1"/>
  <c r="T70" i="9"/>
  <c r="V42" i="3"/>
  <c r="T42" i="3"/>
  <c r="V37" i="3"/>
  <c r="T37" i="3"/>
  <c r="P39" i="2"/>
  <c r="L128" i="8"/>
  <c r="L130" i="8" s="1"/>
  <c r="L131" i="8" s="1"/>
  <c r="V68" i="4"/>
  <c r="X68" i="4" s="1"/>
  <c r="T68" i="4"/>
  <c r="T71" i="4" s="1"/>
  <c r="X16" i="9"/>
  <c r="AA16" i="9" s="1"/>
  <c r="Z55" i="8"/>
  <c r="Z65" i="8" s="1"/>
  <c r="X65" i="8"/>
  <c r="P35" i="9"/>
  <c r="Z80" i="7"/>
  <c r="T55" i="7"/>
  <c r="T65" i="7" s="1"/>
  <c r="V55" i="7"/>
  <c r="X55" i="7" s="1"/>
  <c r="P83" i="6"/>
  <c r="P95" i="6" s="1"/>
  <c r="T58" i="9"/>
  <c r="V58" i="9"/>
  <c r="P37" i="9"/>
  <c r="P73" i="9"/>
  <c r="T23" i="1"/>
  <c r="P83" i="7"/>
  <c r="P95" i="7" s="1"/>
  <c r="T77" i="7"/>
  <c r="L100" i="7"/>
  <c r="L102" i="7" s="1"/>
  <c r="L129" i="7" s="1"/>
  <c r="V12" i="7"/>
  <c r="X12" i="7" s="1"/>
  <c r="T12" i="7"/>
  <c r="T23" i="7" s="1"/>
  <c r="T41" i="3"/>
  <c r="V41" i="3"/>
  <c r="X41" i="3" s="1"/>
  <c r="X69" i="2"/>
  <c r="Z69" i="2" s="1"/>
  <c r="T55" i="3"/>
  <c r="V55" i="3"/>
  <c r="X29" i="1"/>
  <c r="Z29" i="1" s="1"/>
  <c r="V48" i="7"/>
  <c r="X48" i="7" s="1"/>
  <c r="T48" i="7"/>
  <c r="P91" i="2"/>
  <c r="T31" i="3"/>
  <c r="V31" i="3"/>
  <c r="D130" i="8"/>
  <c r="T19" i="9"/>
  <c r="L91" i="3"/>
  <c r="V36" i="8"/>
  <c r="X36" i="8" s="1"/>
  <c r="X38" i="8" s="1"/>
  <c r="T36" i="8"/>
  <c r="T38" i="8" s="1"/>
  <c r="T65" i="6"/>
  <c r="V81" i="6"/>
  <c r="X81" i="6" s="1"/>
  <c r="T81" i="6"/>
  <c r="T83" i="6" s="1"/>
  <c r="T95" i="6" s="1"/>
  <c r="T100" i="6" s="1"/>
  <c r="Z95" i="4"/>
  <c r="Z77" i="7" l="1"/>
  <c r="X85" i="9"/>
  <c r="X97" i="9" s="1"/>
  <c r="L102" i="9"/>
  <c r="L104" i="9" s="1"/>
  <c r="L132" i="9" s="1"/>
  <c r="L131" i="9" s="1"/>
  <c r="L133" i="9" s="1"/>
  <c r="P96" i="9"/>
  <c r="V77" i="9"/>
  <c r="X77" i="9" s="1"/>
  <c r="V70" i="9"/>
  <c r="T79" i="9"/>
  <c r="V30" i="9"/>
  <c r="X30" i="1"/>
  <c r="Z30" i="1" s="1"/>
  <c r="X75" i="1"/>
  <c r="Z75" i="1" s="1"/>
  <c r="V76" i="9"/>
  <c r="X76" i="9" s="1"/>
  <c r="AA76" i="9" s="1"/>
  <c r="H143" i="9"/>
  <c r="Z26" i="4"/>
  <c r="Z38" i="4" s="1"/>
  <c r="Z68" i="7"/>
  <c r="AA26" i="9"/>
  <c r="AA12" i="9"/>
  <c r="T56" i="9"/>
  <c r="T67" i="9" s="1"/>
  <c r="T95" i="9" s="1"/>
  <c r="T71" i="7"/>
  <c r="P100" i="3"/>
  <c r="P102" i="3" s="1"/>
  <c r="P129" i="3" s="1"/>
  <c r="P128" i="3" s="1"/>
  <c r="P130" i="3" s="1"/>
  <c r="P131" i="3" s="1"/>
  <c r="Z55" i="1"/>
  <c r="X23" i="7"/>
  <c r="X38" i="7"/>
  <c r="X63" i="9"/>
  <c r="AA63" i="9" s="1"/>
  <c r="X71" i="7"/>
  <c r="Z48" i="7"/>
  <c r="Z69" i="6"/>
  <c r="Z71" i="6" s="1"/>
  <c r="Z54" i="3"/>
  <c r="X72" i="1"/>
  <c r="Z75" i="8"/>
  <c r="Z77" i="8" s="1"/>
  <c r="X17" i="6"/>
  <c r="X17" i="9"/>
  <c r="AA17" i="9" s="1"/>
  <c r="T65" i="3"/>
  <c r="T93" i="3" s="1"/>
  <c r="Z41" i="3"/>
  <c r="Z81" i="7"/>
  <c r="Z83" i="7" s="1"/>
  <c r="T38" i="7"/>
  <c r="X78" i="2"/>
  <c r="Z75" i="2"/>
  <c r="Z78" i="2" s="1"/>
  <c r="Z95" i="8"/>
  <c r="Z100" i="8" s="1"/>
  <c r="Z43" i="1"/>
  <c r="X83" i="6"/>
  <c r="X95" i="6" s="1"/>
  <c r="X100" i="6" s="1"/>
  <c r="Z80" i="6"/>
  <c r="D131" i="2"/>
  <c r="Z92" i="1"/>
  <c r="D132" i="1"/>
  <c r="Z66" i="2"/>
  <c r="Z52" i="1"/>
  <c r="P130" i="5"/>
  <c r="X32" i="9"/>
  <c r="AA32" i="9" s="1"/>
  <c r="T100" i="5"/>
  <c r="T102" i="5" s="1"/>
  <c r="T129" i="5" s="1"/>
  <c r="Z90" i="5"/>
  <c r="Z100" i="5" s="1"/>
  <c r="Z102" i="5" s="1"/>
  <c r="Z129" i="5" s="1"/>
  <c r="X71" i="4"/>
  <c r="X94" i="4" s="1"/>
  <c r="X23" i="4"/>
  <c r="X90" i="4" s="1"/>
  <c r="T102" i="8"/>
  <c r="T129" i="8" s="1"/>
  <c r="T128" i="8" s="1"/>
  <c r="Z26" i="7"/>
  <c r="Z36" i="7"/>
  <c r="Z75" i="6"/>
  <c r="Z77" i="6" s="1"/>
  <c r="Z23" i="4"/>
  <c r="X75" i="4"/>
  <c r="X77" i="4" s="1"/>
  <c r="X30" i="2"/>
  <c r="Z30" i="2" s="1"/>
  <c r="T91" i="1"/>
  <c r="Z72" i="1"/>
  <c r="X42" i="2"/>
  <c r="Z42" i="2" s="1"/>
  <c r="X43" i="2"/>
  <c r="Z43" i="2" s="1"/>
  <c r="X39" i="1"/>
  <c r="X91" i="1" s="1"/>
  <c r="X77" i="3"/>
  <c r="T71" i="3"/>
  <c r="T94" i="3" s="1"/>
  <c r="T83" i="3"/>
  <c r="T95" i="3" s="1"/>
  <c r="X33" i="2"/>
  <c r="Z33" i="2" s="1"/>
  <c r="T73" i="9"/>
  <c r="X37" i="2"/>
  <c r="Z37" i="2" s="1"/>
  <c r="T39" i="2"/>
  <c r="T92" i="2" s="1"/>
  <c r="T52" i="2"/>
  <c r="T93" i="2" s="1"/>
  <c r="X34" i="2"/>
  <c r="Z34" i="2" s="1"/>
  <c r="T23" i="2"/>
  <c r="T91" i="2" s="1"/>
  <c r="X29" i="2"/>
  <c r="Z29" i="2" s="1"/>
  <c r="X32" i="2"/>
  <c r="Z32" i="2" s="1"/>
  <c r="X66" i="2"/>
  <c r="X12" i="2"/>
  <c r="X23" i="2" s="1"/>
  <c r="X91" i="2" s="1"/>
  <c r="X56" i="1"/>
  <c r="X66" i="1" s="1"/>
  <c r="X93" i="1" s="1"/>
  <c r="T66" i="1"/>
  <c r="T93" i="1" s="1"/>
  <c r="X69" i="3"/>
  <c r="Z69" i="3" s="1"/>
  <c r="X71" i="9"/>
  <c r="AA71" i="9" s="1"/>
  <c r="X55" i="3"/>
  <c r="X32" i="3"/>
  <c r="Z32" i="3" s="1"/>
  <c r="X81" i="3"/>
  <c r="X83" i="3" s="1"/>
  <c r="X95" i="3" s="1"/>
  <c r="X42" i="3"/>
  <c r="Z42" i="3" s="1"/>
  <c r="X30" i="3"/>
  <c r="Z30" i="3" s="1"/>
  <c r="X37" i="3"/>
  <c r="Z37" i="3" s="1"/>
  <c r="X31" i="3"/>
  <c r="Z31" i="3" s="1"/>
  <c r="X12" i="3"/>
  <c r="Z12" i="3" s="1"/>
  <c r="AA82" i="9"/>
  <c r="X58" i="9"/>
  <c r="AA58" i="9" s="1"/>
  <c r="X56" i="9"/>
  <c r="L128" i="7"/>
  <c r="AA18" i="9"/>
  <c r="T23" i="9"/>
  <c r="T92" i="9" s="1"/>
  <c r="P100" i="6"/>
  <c r="P102" i="6" s="1"/>
  <c r="P129" i="6" s="1"/>
  <c r="T35" i="9"/>
  <c r="P92" i="2"/>
  <c r="X83" i="7"/>
  <c r="X95" i="7" s="1"/>
  <c r="Z95" i="7" s="1"/>
  <c r="Z36" i="8"/>
  <c r="Z38" i="8" s="1"/>
  <c r="X72" i="2"/>
  <c r="X70" i="9"/>
  <c r="Z72" i="2"/>
  <c r="X65" i="7"/>
  <c r="Z55" i="7"/>
  <c r="Z65" i="7" s="1"/>
  <c r="H130" i="3"/>
  <c r="P100" i="7"/>
  <c r="P102" i="7" s="1"/>
  <c r="P129" i="7" s="1"/>
  <c r="X102" i="8"/>
  <c r="X129" i="8" s="1"/>
  <c r="Z42" i="7"/>
  <c r="X52" i="7"/>
  <c r="X92" i="7" s="1"/>
  <c r="T30" i="9"/>
  <c r="Z12" i="7"/>
  <c r="Z23" i="7" s="1"/>
  <c r="Z34" i="7"/>
  <c r="AA19" i="9"/>
  <c r="T51" i="3"/>
  <c r="T92" i="3" s="1"/>
  <c r="T37" i="9"/>
  <c r="Z81" i="6"/>
  <c r="Z83" i="6" s="1"/>
  <c r="D131" i="7"/>
  <c r="T39" i="3"/>
  <c r="P40" i="9"/>
  <c r="P93" i="9" s="1"/>
  <c r="T102" i="6"/>
  <c r="T129" i="6" s="1"/>
  <c r="Z69" i="7"/>
  <c r="T90" i="1"/>
  <c r="H131" i="2"/>
  <c r="X76" i="1"/>
  <c r="X78" i="1" s="1"/>
  <c r="D131" i="6"/>
  <c r="T52" i="7"/>
  <c r="T92" i="7" s="1"/>
  <c r="T100" i="7" s="1"/>
  <c r="V50" i="9"/>
  <c r="T50" i="9"/>
  <c r="T53" i="9" s="1"/>
  <c r="T94" i="9" s="1"/>
  <c r="L100" i="3"/>
  <c r="L102" i="3" s="1"/>
  <c r="L129" i="3" s="1"/>
  <c r="H130" i="4"/>
  <c r="D131" i="8"/>
  <c r="AA44" i="9"/>
  <c r="T90" i="3"/>
  <c r="Z68" i="4"/>
  <c r="Z71" i="4" s="1"/>
  <c r="Z41" i="6"/>
  <c r="Z51" i="6" s="1"/>
  <c r="X51" i="6"/>
  <c r="P100" i="1"/>
  <c r="P102" i="1" s="1"/>
  <c r="P131" i="1" s="1"/>
  <c r="AA97" i="9"/>
  <c r="L130" i="1"/>
  <c r="X23" i="1"/>
  <c r="Z23" i="1" s="1"/>
  <c r="T78" i="1"/>
  <c r="T94" i="1" s="1"/>
  <c r="T77" i="4"/>
  <c r="H144" i="9"/>
  <c r="H132" i="1"/>
  <c r="AA85" i="9" l="1"/>
  <c r="Z71" i="7"/>
  <c r="Z52" i="7"/>
  <c r="P102" i="9"/>
  <c r="P104" i="9" s="1"/>
  <c r="P132" i="9" s="1"/>
  <c r="T94" i="4"/>
  <c r="X100" i="4"/>
  <c r="X95" i="2"/>
  <c r="T96" i="9"/>
  <c r="Z90" i="4"/>
  <c r="X94" i="2"/>
  <c r="Z94" i="2" s="1"/>
  <c r="H140" i="9"/>
  <c r="AA56" i="9"/>
  <c r="X23" i="9"/>
  <c r="X92" i="9" s="1"/>
  <c r="X94" i="1"/>
  <c r="Z94" i="1" s="1"/>
  <c r="Z102" i="8"/>
  <c r="Z129" i="8" s="1"/>
  <c r="X100" i="7"/>
  <c r="X102" i="7" s="1"/>
  <c r="X129" i="7" s="1"/>
  <c r="X39" i="3"/>
  <c r="X91" i="3" s="1"/>
  <c r="Z81" i="3"/>
  <c r="Z95" i="3"/>
  <c r="Z91" i="1"/>
  <c r="X65" i="3"/>
  <c r="Z55" i="3"/>
  <c r="Z65" i="3" s="1"/>
  <c r="Z76" i="1"/>
  <c r="Z78" i="1" s="1"/>
  <c r="Z75" i="4"/>
  <c r="Z77" i="4" s="1"/>
  <c r="Z95" i="6"/>
  <c r="Z100" i="6" s="1"/>
  <c r="Z93" i="1"/>
  <c r="Z38" i="7"/>
  <c r="Z17" i="6"/>
  <c r="Z23" i="6" s="1"/>
  <c r="X23" i="6"/>
  <c r="X102" i="6" s="1"/>
  <c r="X129" i="6" s="1"/>
  <c r="X102" i="4"/>
  <c r="X129" i="4" s="1"/>
  <c r="X128" i="4" s="1"/>
  <c r="X130" i="4" s="1"/>
  <c r="X131" i="4" s="1"/>
  <c r="Z91" i="2"/>
  <c r="P101" i="2"/>
  <c r="P130" i="2" s="1"/>
  <c r="D132" i="2"/>
  <c r="Z56" i="1"/>
  <c r="Z66" i="1" s="1"/>
  <c r="D133" i="1"/>
  <c r="Z39" i="1"/>
  <c r="P131" i="5"/>
  <c r="T128" i="5"/>
  <c r="T102" i="7"/>
  <c r="T129" i="7" s="1"/>
  <c r="T128" i="7" s="1"/>
  <c r="T130" i="7" s="1"/>
  <c r="T131" i="7" s="1"/>
  <c r="Z92" i="7"/>
  <c r="Z100" i="7" s="1"/>
  <c r="T101" i="2"/>
  <c r="T130" i="2" s="1"/>
  <c r="T129" i="2" s="1"/>
  <c r="T131" i="2" s="1"/>
  <c r="T132" i="2" s="1"/>
  <c r="X52" i="2"/>
  <c r="X39" i="2"/>
  <c r="Z12" i="2"/>
  <c r="Z23" i="2" s="1"/>
  <c r="Z52" i="2"/>
  <c r="Z51" i="3"/>
  <c r="L139" i="9"/>
  <c r="L144" i="9" s="1"/>
  <c r="X23" i="3"/>
  <c r="X90" i="3" s="1"/>
  <c r="Z90" i="3" s="1"/>
  <c r="T100" i="1"/>
  <c r="T102" i="1" s="1"/>
  <c r="T131" i="1" s="1"/>
  <c r="Z23" i="3"/>
  <c r="X71" i="3"/>
  <c r="Z83" i="3"/>
  <c r="X51" i="3"/>
  <c r="Z77" i="3"/>
  <c r="X67" i="9"/>
  <c r="X30" i="9"/>
  <c r="AA30" i="9" s="1"/>
  <c r="X50" i="9"/>
  <c r="AA50" i="9" s="1"/>
  <c r="X37" i="9"/>
  <c r="AA37" i="9" s="1"/>
  <c r="X35" i="9"/>
  <c r="AA35" i="9" s="1"/>
  <c r="P128" i="7"/>
  <c r="P130" i="7" s="1"/>
  <c r="P131" i="7" s="1"/>
  <c r="H133" i="9"/>
  <c r="H131" i="4"/>
  <c r="X128" i="8"/>
  <c r="X130" i="8" s="1"/>
  <c r="X131" i="8" s="1"/>
  <c r="H131" i="3"/>
  <c r="Z95" i="2"/>
  <c r="X90" i="1"/>
  <c r="Z90" i="1" s="1"/>
  <c r="L132" i="1"/>
  <c r="P130" i="1"/>
  <c r="L134" i="9"/>
  <c r="H132" i="2"/>
  <c r="T91" i="3"/>
  <c r="T40" i="9"/>
  <c r="T93" i="9" s="1"/>
  <c r="P128" i="6"/>
  <c r="H133" i="1"/>
  <c r="T128" i="6"/>
  <c r="T130" i="6" s="1"/>
  <c r="T131" i="6" s="1"/>
  <c r="T130" i="8"/>
  <c r="L130" i="7"/>
  <c r="L128" i="3"/>
  <c r="X79" i="9"/>
  <c r="AA79" i="9" s="1"/>
  <c r="AA77" i="9"/>
  <c r="X73" i="9"/>
  <c r="AA70" i="9"/>
  <c r="Z102" i="6" l="1"/>
  <c r="Z129" i="6" s="1"/>
  <c r="Z94" i="4"/>
  <c r="Z100" i="4" s="1"/>
  <c r="Z102" i="4" s="1"/>
  <c r="Z129" i="4" s="1"/>
  <c r="T100" i="4"/>
  <c r="T102" i="4" s="1"/>
  <c r="T129" i="4" s="1"/>
  <c r="T128" i="4" s="1"/>
  <c r="T130" i="4" s="1"/>
  <c r="X93" i="3"/>
  <c r="Z93" i="3" s="1"/>
  <c r="Z94" i="3"/>
  <c r="X94" i="3"/>
  <c r="T102" i="9"/>
  <c r="T104" i="9" s="1"/>
  <c r="T132" i="9" s="1"/>
  <c r="X95" i="9"/>
  <c r="AA95" i="9" s="1"/>
  <c r="X96" i="9"/>
  <c r="AA96" i="9" s="1"/>
  <c r="X92" i="3"/>
  <c r="Z92" i="3" s="1"/>
  <c r="X93" i="2"/>
  <c r="Z93" i="2" s="1"/>
  <c r="AA23" i="9"/>
  <c r="AA92" i="9"/>
  <c r="Z102" i="7"/>
  <c r="Z129" i="7" s="1"/>
  <c r="Z39" i="3"/>
  <c r="Z128" i="8"/>
  <c r="Z91" i="3"/>
  <c r="X128" i="6"/>
  <c r="X130" i="6" s="1"/>
  <c r="X131" i="6" s="1"/>
  <c r="P129" i="2"/>
  <c r="P138" i="9" s="1"/>
  <c r="P139" i="9"/>
  <c r="P144" i="9" s="1"/>
  <c r="X92" i="2"/>
  <c r="Z92" i="2" s="1"/>
  <c r="Z39" i="2"/>
  <c r="L138" i="9"/>
  <c r="L143" i="9" s="1"/>
  <c r="T130" i="5"/>
  <c r="Z128" i="5"/>
  <c r="AA67" i="9"/>
  <c r="X100" i="1"/>
  <c r="X102" i="1" s="1"/>
  <c r="X40" i="9"/>
  <c r="X93" i="9" s="1"/>
  <c r="AA93" i="9" s="1"/>
  <c r="Z71" i="3"/>
  <c r="X53" i="9"/>
  <c r="AA73" i="9"/>
  <c r="Z130" i="8"/>
  <c r="Z131" i="8" s="1"/>
  <c r="T131" i="8"/>
  <c r="Z133" i="8" s="1"/>
  <c r="P130" i="6"/>
  <c r="H145" i="9"/>
  <c r="H134" i="9"/>
  <c r="X128" i="7"/>
  <c r="T130" i="1"/>
  <c r="P132" i="1"/>
  <c r="T100" i="3"/>
  <c r="T102" i="3" s="1"/>
  <c r="T129" i="3" s="1"/>
  <c r="L130" i="3"/>
  <c r="L131" i="7"/>
  <c r="P131" i="9"/>
  <c r="L133" i="1"/>
  <c r="Z100" i="1"/>
  <c r="Z128" i="4" l="1"/>
  <c r="X100" i="3"/>
  <c r="X102" i="3" s="1"/>
  <c r="X129" i="3" s="1"/>
  <c r="X128" i="3" s="1"/>
  <c r="X130" i="3" s="1"/>
  <c r="X131" i="3" s="1"/>
  <c r="Z100" i="3"/>
  <c r="Z102" i="3" s="1"/>
  <c r="Z101" i="2"/>
  <c r="X94" i="9"/>
  <c r="AA94" i="9" s="1"/>
  <c r="AA102" i="9" s="1"/>
  <c r="P131" i="2"/>
  <c r="P140" i="9" s="1"/>
  <c r="Z128" i="6"/>
  <c r="X101" i="2"/>
  <c r="X130" i="2" s="1"/>
  <c r="Z130" i="2" s="1"/>
  <c r="X131" i="1"/>
  <c r="X130" i="1" s="1"/>
  <c r="Z130" i="1" s="1"/>
  <c r="Z102" i="1"/>
  <c r="Z131" i="1" s="1"/>
  <c r="Z129" i="3"/>
  <c r="Z131" i="3" s="1"/>
  <c r="T131" i="5"/>
  <c r="Z133" i="5" s="1"/>
  <c r="Z130" i="5"/>
  <c r="Z131" i="5" s="1"/>
  <c r="T139" i="9"/>
  <c r="T144" i="9" s="1"/>
  <c r="AA53" i="9"/>
  <c r="AA40" i="9"/>
  <c r="L131" i="3"/>
  <c r="X130" i="7"/>
  <c r="Z128" i="7"/>
  <c r="T131" i="9"/>
  <c r="L140" i="9"/>
  <c r="L145" i="9" s="1"/>
  <c r="T132" i="1"/>
  <c r="T131" i="4"/>
  <c r="Z133" i="4" s="1"/>
  <c r="Z130" i="4"/>
  <c r="Z131" i="4" s="1"/>
  <c r="P133" i="9"/>
  <c r="P143" i="9"/>
  <c r="T128" i="3"/>
  <c r="Z128" i="3" s="1"/>
  <c r="P133" i="1"/>
  <c r="Z130" i="6"/>
  <c r="Z131" i="6" s="1"/>
  <c r="P131" i="6"/>
  <c r="Z133" i="6" s="1"/>
  <c r="X102" i="9" l="1"/>
  <c r="X104" i="9" s="1"/>
  <c r="AA104" i="9" s="1"/>
  <c r="AA132" i="9" s="1"/>
  <c r="P132" i="2"/>
  <c r="Z103" i="2"/>
  <c r="X132" i="1"/>
  <c r="Z132" i="1" s="1"/>
  <c r="Z133" i="1" s="1"/>
  <c r="X139" i="9"/>
  <c r="X129" i="2"/>
  <c r="Z129" i="2" s="1"/>
  <c r="T130" i="3"/>
  <c r="T138" i="9"/>
  <c r="T143" i="9" s="1"/>
  <c r="P145" i="9"/>
  <c r="P134" i="9"/>
  <c r="X131" i="7"/>
  <c r="Z133" i="7" s="1"/>
  <c r="Z130" i="7"/>
  <c r="Z131" i="7" s="1"/>
  <c r="T133" i="1"/>
  <c r="T133" i="9"/>
  <c r="X132" i="9" l="1"/>
  <c r="X131" i="9" s="1"/>
  <c r="AA131" i="9" s="1"/>
  <c r="X138" i="9"/>
  <c r="X133" i="1"/>
  <c r="Z135" i="1" s="1"/>
  <c r="X131" i="2"/>
  <c r="T140" i="9"/>
  <c r="T145" i="9" s="1"/>
  <c r="Z130" i="3"/>
  <c r="T134" i="9"/>
  <c r="T131" i="3"/>
  <c r="X144" i="9" l="1"/>
  <c r="X133" i="9"/>
  <c r="X134" i="9" s="1"/>
  <c r="AA147" i="9" s="1"/>
  <c r="X143" i="9"/>
  <c r="X140" i="9"/>
  <c r="Z131" i="2"/>
  <c r="X132" i="2"/>
  <c r="X145" i="9" l="1"/>
  <c r="AA133" i="9"/>
  <c r="AA134" i="9" s="1"/>
  <c r="Z132" i="2"/>
  <c r="AA140" i="9"/>
  <c r="AA139" i="9"/>
  <c r="AA144" i="9" s="1"/>
  <c r="AA138" i="9"/>
  <c r="AA143" i="9" s="1"/>
  <c r="AA145" i="9" l="1"/>
</calcChain>
</file>

<file path=xl/sharedStrings.xml><?xml version="1.0" encoding="utf-8"?>
<sst xmlns="http://schemas.openxmlformats.org/spreadsheetml/2006/main" count="2425" uniqueCount="129">
  <si>
    <t>Facilities &amp; Administrative Costs</t>
  </si>
  <si>
    <t>@</t>
  </si>
  <si>
    <t>Total Budget</t>
  </si>
  <si>
    <t>check</t>
  </si>
  <si>
    <t>F&amp;A rates:</t>
  </si>
  <si>
    <t>Subaward</t>
  </si>
  <si>
    <t>Staff #3</t>
  </si>
  <si>
    <t>High School Students</t>
  </si>
  <si>
    <t>High School Students</t>
    <phoneticPr fontId="0" type="noConversion"/>
  </si>
  <si>
    <t>Staff #4</t>
  </si>
  <si>
    <t>Staff #5</t>
  </si>
  <si>
    <t>Staff #6</t>
  </si>
  <si>
    <t>Post Doc #3</t>
  </si>
  <si>
    <t>Post Doc #4</t>
  </si>
  <si>
    <t>Post Doc #5</t>
  </si>
  <si>
    <t>Post Doc #6</t>
  </si>
  <si>
    <t>Post Doc #7</t>
  </si>
  <si>
    <t>Post Doc #8</t>
  </si>
  <si>
    <t>Post Doc #9</t>
  </si>
  <si>
    <t>Post Doc #10</t>
  </si>
  <si>
    <t>Staff #7</t>
  </si>
  <si>
    <t>Staff #8</t>
  </si>
  <si>
    <t>Staff #9</t>
  </si>
  <si>
    <t>High School Student(s) - AY</t>
  </si>
  <si>
    <t>High School Student(s) - Summer</t>
  </si>
  <si>
    <t>High Student(s) - AY</t>
  </si>
  <si>
    <t>High Student(s) - Summer</t>
  </si>
  <si>
    <t>through</t>
  </si>
  <si>
    <t>On campus</t>
  </si>
  <si>
    <t xml:space="preserve">Research </t>
  </si>
  <si>
    <t xml:space="preserve">Instruction &amp; Training </t>
  </si>
  <si>
    <t>Other Sponsored Programs</t>
  </si>
  <si>
    <t xml:space="preserve">DoD &amp; Industry Contracts </t>
  </si>
  <si>
    <t>Non-Federal NM public, including State of NM agencies</t>
  </si>
  <si>
    <t>Off campus</t>
  </si>
  <si>
    <t>FY17</t>
  </si>
  <si>
    <t>* Calculated on TDC.  For Federal flow through , use the full federal rate.</t>
  </si>
  <si>
    <t>updated 01/10/11</t>
  </si>
  <si>
    <t>Non-Federal NM public, including State of NM agencies*</t>
  </si>
  <si>
    <t>Agency:</t>
  </si>
  <si>
    <t>PI:</t>
  </si>
  <si>
    <t xml:space="preserve">Project Title:  </t>
  </si>
  <si>
    <t>* Estimated Salary Increase:</t>
  </si>
  <si>
    <t>** Estimated Tuition Increase</t>
  </si>
  <si>
    <t>FY12</t>
  </si>
  <si>
    <t>FY13</t>
  </si>
  <si>
    <t>FY14</t>
  </si>
  <si>
    <t>FY15</t>
  </si>
  <si>
    <t>FY16</t>
  </si>
  <si>
    <t>Total</t>
  </si>
  <si>
    <t>Start Date</t>
  </si>
  <si>
    <t>End Date</t>
  </si>
  <si>
    <t>Budget Item</t>
  </si>
  <si>
    <t>Months in FY</t>
  </si>
  <si>
    <t>Salaries*:</t>
  </si>
  <si>
    <t>Summer Rsch</t>
  </si>
  <si>
    <t>Base</t>
  </si>
  <si>
    <t># of Days</t>
  </si>
  <si>
    <t>Amount</t>
  </si>
  <si>
    <t>PI Name</t>
  </si>
  <si>
    <t>Total Summer Research</t>
  </si>
  <si>
    <t>Release Time &amp; Research Faculty</t>
  </si>
  <si>
    <t>months</t>
  </si>
  <si>
    <t>Faculty Release for 9 month</t>
  </si>
  <si>
    <t>Research Faculty</t>
  </si>
  <si>
    <t>Total Research Faculty &amp; Release Time</t>
  </si>
  <si>
    <t>Staff</t>
  </si>
  <si>
    <t>Staff #1</t>
  </si>
  <si>
    <t>Staff #2</t>
  </si>
  <si>
    <t>Total Staff</t>
  </si>
  <si>
    <t>Post Docs</t>
  </si>
  <si>
    <t>Post Doc #1</t>
  </si>
  <si>
    <t>Post Doc #2</t>
  </si>
  <si>
    <t>Total Post Docs</t>
  </si>
  <si>
    <t>Graduate Students</t>
  </si>
  <si>
    <t>Rate/mo</t>
  </si>
  <si>
    <t>Research Assistant(s) - AY</t>
  </si>
  <si>
    <t>Research Assistant(s) - Summer</t>
  </si>
  <si>
    <t>Total Research Assistants</t>
  </si>
  <si>
    <t>Undergraduate Students</t>
  </si>
  <si>
    <t>Rate/hr</t>
  </si>
  <si>
    <t>hours</t>
  </si>
  <si>
    <t>Student(s) - AY</t>
  </si>
  <si>
    <t>Student(s) - Summer</t>
  </si>
  <si>
    <t>Total Undergraduate Students</t>
  </si>
  <si>
    <t>Rate/Cr Hr</t>
  </si>
  <si>
    <t>Cr Hrs</t>
  </si>
  <si>
    <t>RA Tuition Compensation **</t>
  </si>
  <si>
    <t>Insurance</t>
  </si>
  <si>
    <t>Fringe Benefits:</t>
  </si>
  <si>
    <t>Rate</t>
  </si>
  <si>
    <t>per RA</t>
  </si>
  <si>
    <t>Rsch Fac &amp; Release Time</t>
  </si>
  <si>
    <t>RAs &amp; Undergraduate Students</t>
  </si>
  <si>
    <t># of RAs</t>
  </si>
  <si>
    <t>Unit Cost</t>
  </si>
  <si>
    <t>Rsch Asst - Fall health ins</t>
  </si>
  <si>
    <t>Rsch Asst - Sprg/Summer ins</t>
  </si>
  <si>
    <t>Total Fringe Benefits</t>
  </si>
  <si>
    <t>Total Salaries, Wages &amp; Fringe Benefits</t>
  </si>
  <si>
    <t>Equipment</t>
  </si>
  <si>
    <t>Travel</t>
  </si>
  <si>
    <t>Domestic</t>
  </si>
  <si>
    <t>Foreign</t>
  </si>
  <si>
    <t>Participant Costs</t>
  </si>
  <si>
    <t>Stipends</t>
  </si>
  <si>
    <t>Travel for participants</t>
  </si>
  <si>
    <t>Subsistence</t>
  </si>
  <si>
    <t>Other</t>
  </si>
  <si>
    <t>Total Participant Costs</t>
  </si>
  <si>
    <t>Other Costs</t>
  </si>
  <si>
    <t>Supplies</t>
  </si>
  <si>
    <t>Publication Costs</t>
  </si>
  <si>
    <t>Consultants</t>
  </si>
  <si>
    <t>Total Other Costs</t>
  </si>
  <si>
    <t>Modified Total Direct Costs</t>
  </si>
  <si>
    <t>Total Direct Cost</t>
  </si>
  <si>
    <t>Check Figures</t>
  </si>
  <si>
    <t>Difference must balance to Zero</t>
  </si>
  <si>
    <t>FY18</t>
  </si>
  <si>
    <t>Release Time</t>
  </si>
  <si>
    <t xml:space="preserve"> Research Faculty</t>
  </si>
  <si>
    <t xml:space="preserve">Release Time </t>
  </si>
  <si>
    <t>FY19</t>
  </si>
  <si>
    <t>Temporary employees or High School Students</t>
  </si>
  <si>
    <t>Months</t>
  </si>
  <si>
    <t xml:space="preserve">Months </t>
  </si>
  <si>
    <t>FY20</t>
  </si>
  <si>
    <t>FY21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</si>
</sst>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.000"/>
    <numFmt numFmtId="166" formatCode="0.0%"/>
    <numFmt numFmtId="167" formatCode="_([$$-409]* #,##0.00_);_([$$-409]* \(#,##0.00\);_([$$-409]* &quot;-&quot;??_);_(@_)"/>
    <numFmt numFmtId="168" formatCode="_(* #,##0_);_(* \(#,##0\);_(* &quot;-&quot;??_);_(@_)"/>
    <numFmt numFmtId="169" formatCode="&quot;$&quot;#,##0"/>
  </numFmts>
  <fonts count="22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u/>
      <sz val="10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u/>
      <sz val="10"/>
      <color indexed="8"/>
      <name val="Times New Roman"/>
      <family val="1"/>
      <charset val="204"/>
    </font>
    <font>
      <b/>
      <i/>
      <u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b/>
      <i/>
      <u/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Verdana"/>
      <family val="2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rgb="FF000000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0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62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3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0" fontId="4" fillId="2" borderId="0" xfId="0" applyNumberFormat="1" applyFont="1" applyFill="1" applyBorder="1" applyAlignment="1">
      <alignment horizontal="center" vertical="center" wrapText="1"/>
    </xf>
    <xf numFmtId="0" fontId="2" fillId="0" borderId="0" xfId="0" quotePrefix="1" applyFont="1" applyFill="1" applyBorder="1" applyAlignment="1">
      <alignment horizontal="left"/>
    </xf>
    <xf numFmtId="37" fontId="5" fillId="3" borderId="0" xfId="0" applyNumberFormat="1" applyFont="1" applyFill="1" applyAlignment="1">
      <alignment horizontal="center"/>
    </xf>
    <xf numFmtId="37" fontId="5" fillId="0" borderId="0" xfId="0" applyNumberFormat="1" applyFont="1" applyFill="1" applyAlignment="1">
      <alignment horizontal="center"/>
    </xf>
    <xf numFmtId="37" fontId="3" fillId="0" borderId="0" xfId="0" applyNumberFormat="1" applyFont="1" applyFill="1" applyAlignment="1">
      <alignment horizontal="center" wrapText="1"/>
    </xf>
    <xf numFmtId="164" fontId="3" fillId="2" borderId="0" xfId="0" applyNumberFormat="1" applyFont="1" applyFill="1" applyAlignment="1">
      <alignment horizontal="center"/>
    </xf>
    <xf numFmtId="37" fontId="5" fillId="0" borderId="0" xfId="0" applyNumberFormat="1" applyFont="1" applyFill="1" applyAlignment="1">
      <alignment horizontal="center" wrapText="1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37" fontId="3" fillId="0" borderId="0" xfId="0" applyNumberFormat="1" applyFont="1" applyBorder="1" applyAlignment="1">
      <alignment horizontal="center"/>
    </xf>
    <xf numFmtId="37" fontId="3" fillId="3" borderId="0" xfId="0" applyNumberFormat="1" applyFont="1" applyFill="1" applyBorder="1" applyAlignment="1">
      <alignment horizontal="center"/>
    </xf>
    <xf numFmtId="37" fontId="3" fillId="0" borderId="0" xfId="0" applyNumberFormat="1" applyFont="1" applyAlignment="1">
      <alignment horizontal="center"/>
    </xf>
    <xf numFmtId="0" fontId="5" fillId="0" borderId="0" xfId="0" applyFont="1" applyBorder="1"/>
    <xf numFmtId="37" fontId="3" fillId="0" borderId="0" xfId="0" applyNumberFormat="1" applyFont="1"/>
    <xf numFmtId="37" fontId="3" fillId="3" borderId="0" xfId="0" applyNumberFormat="1" applyFont="1" applyFill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5" fontId="3" fillId="2" borderId="0" xfId="0" applyNumberFormat="1" applyFont="1" applyFill="1"/>
    <xf numFmtId="0" fontId="3" fillId="2" borderId="0" xfId="0" applyFont="1" applyFill="1" applyAlignment="1">
      <alignment horizontal="center"/>
    </xf>
    <xf numFmtId="37" fontId="3" fillId="0" borderId="0" xfId="2" applyNumberFormat="1" applyFont="1"/>
    <xf numFmtId="5" fontId="3" fillId="0" borderId="0" xfId="0" applyNumberFormat="1" applyFont="1"/>
    <xf numFmtId="37" fontId="3" fillId="0" borderId="1" xfId="2" applyNumberFormat="1" applyFont="1" applyBorder="1"/>
    <xf numFmtId="37" fontId="3" fillId="3" borderId="0" xfId="2" applyNumberFormat="1" applyFont="1" applyFill="1" applyBorder="1"/>
    <xf numFmtId="37" fontId="3" fillId="0" borderId="1" xfId="0" applyNumberFormat="1" applyFont="1" applyBorder="1"/>
    <xf numFmtId="37" fontId="3" fillId="3" borderId="0" xfId="2" applyNumberFormat="1" applyFont="1" applyFill="1"/>
    <xf numFmtId="37" fontId="5" fillId="0" borderId="0" xfId="0" applyNumberFormat="1" applyFont="1" applyAlignment="1">
      <alignment horizontal="center"/>
    </xf>
    <xf numFmtId="37" fontId="3" fillId="2" borderId="0" xfId="0" applyNumberFormat="1" applyFont="1" applyFill="1"/>
    <xf numFmtId="165" fontId="3" fillId="2" borderId="0" xfId="0" applyNumberFormat="1" applyFon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39" fontId="5" fillId="0" borderId="0" xfId="0" applyNumberFormat="1" applyFont="1" applyAlignment="1">
      <alignment horizontal="center"/>
    </xf>
    <xf numFmtId="39" fontId="3" fillId="2" borderId="0" xfId="0" applyNumberFormat="1" applyFont="1" applyFill="1" applyAlignment="1">
      <alignment horizontal="right"/>
    </xf>
    <xf numFmtId="0" fontId="3" fillId="2" borderId="0" xfId="0" applyNumberFormat="1" applyFont="1" applyFill="1" applyAlignment="1">
      <alignment horizontal="center"/>
    </xf>
    <xf numFmtId="37" fontId="3" fillId="0" borderId="0" xfId="2" applyNumberFormat="1" applyFont="1" applyBorder="1"/>
    <xf numFmtId="39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"/>
    </xf>
    <xf numFmtId="9" fontId="5" fillId="0" borderId="0" xfId="0" applyNumberFormat="1" applyFont="1" applyAlignment="1">
      <alignment horizontal="center"/>
    </xf>
    <xf numFmtId="37" fontId="3" fillId="2" borderId="0" xfId="0" applyNumberFormat="1" applyFont="1" applyFill="1" applyAlignment="1">
      <alignment horizontal="center"/>
    </xf>
    <xf numFmtId="166" fontId="3" fillId="0" borderId="0" xfId="0" applyNumberFormat="1" applyFont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37" fontId="5" fillId="0" borderId="0" xfId="0" applyNumberFormat="1" applyFont="1" applyBorder="1" applyAlignment="1">
      <alignment horizontal="center"/>
    </xf>
    <xf numFmtId="9" fontId="3" fillId="0" borderId="0" xfId="0" applyNumberFormat="1" applyFont="1" applyAlignment="1">
      <alignment horizontal="center"/>
    </xf>
    <xf numFmtId="37" fontId="3" fillId="2" borderId="0" xfId="2" applyNumberFormat="1" applyFont="1" applyFill="1"/>
    <xf numFmtId="0" fontId="3" fillId="2" borderId="0" xfId="0" applyFont="1" applyFill="1"/>
    <xf numFmtId="37" fontId="3" fillId="2" borderId="1" xfId="2" applyNumberFormat="1" applyFont="1" applyFill="1" applyBorder="1"/>
    <xf numFmtId="37" fontId="3" fillId="0" borderId="2" xfId="2" applyNumberFormat="1" applyFont="1" applyBorder="1"/>
    <xf numFmtId="0" fontId="6" fillId="0" borderId="0" xfId="0" applyFont="1" applyFill="1"/>
    <xf numFmtId="0" fontId="2" fillId="0" borderId="0" xfId="0" applyFont="1" applyFill="1"/>
    <xf numFmtId="37" fontId="2" fillId="0" borderId="0" xfId="2" applyNumberFormat="1" applyFont="1" applyFill="1"/>
    <xf numFmtId="37" fontId="2" fillId="3" borderId="0" xfId="2" applyNumberFormat="1" applyFont="1" applyFill="1"/>
    <xf numFmtId="37" fontId="2" fillId="0" borderId="0" xfId="0" applyNumberFormat="1" applyFont="1" applyFill="1"/>
    <xf numFmtId="37" fontId="2" fillId="2" borderId="0" xfId="2" applyNumberFormat="1" applyFont="1" applyFill="1"/>
    <xf numFmtId="37" fontId="2" fillId="2" borderId="0" xfId="0" applyNumberFormat="1" applyFont="1" applyFill="1"/>
    <xf numFmtId="0" fontId="7" fillId="0" borderId="0" xfId="0" applyFont="1" applyAlignment="1">
      <alignment horizontal="left"/>
    </xf>
    <xf numFmtId="0" fontId="7" fillId="0" borderId="0" xfId="0" applyFont="1"/>
    <xf numFmtId="37" fontId="7" fillId="0" borderId="0" xfId="2" applyNumberFormat="1" applyFont="1"/>
    <xf numFmtId="37" fontId="7" fillId="3" borderId="0" xfId="2" applyNumberFormat="1" applyFont="1" applyFill="1"/>
    <xf numFmtId="0" fontId="7" fillId="0" borderId="0" xfId="0" applyFont="1" applyBorder="1"/>
    <xf numFmtId="37" fontId="7" fillId="0" borderId="0" xfId="0" applyNumberFormat="1" applyFont="1"/>
    <xf numFmtId="0" fontId="3" fillId="0" borderId="0" xfId="0" quotePrefix="1" applyFont="1" applyBorder="1" applyAlignment="1">
      <alignment horizontal="center"/>
    </xf>
    <xf numFmtId="166" fontId="3" fillId="0" borderId="0" xfId="3" applyNumberFormat="1" applyFont="1" applyBorder="1" applyAlignment="1">
      <alignment horizontal="center"/>
    </xf>
    <xf numFmtId="0" fontId="3" fillId="0" borderId="3" xfId="0" applyFont="1" applyBorder="1"/>
    <xf numFmtId="37" fontId="3" fillId="0" borderId="3" xfId="2" applyNumberFormat="1" applyFont="1" applyBorder="1"/>
    <xf numFmtId="0" fontId="8" fillId="0" borderId="0" xfId="0" applyFont="1"/>
    <xf numFmtId="0" fontId="3" fillId="0" borderId="0" xfId="2" applyNumberFormat="1" applyFont="1" applyBorder="1"/>
    <xf numFmtId="0" fontId="7" fillId="0" borderId="0" xfId="0" quotePrefix="1" applyFont="1"/>
    <xf numFmtId="167" fontId="3" fillId="0" borderId="0" xfId="0" applyNumberFormat="1" applyFont="1"/>
    <xf numFmtId="0" fontId="9" fillId="0" borderId="0" xfId="0" applyFont="1"/>
    <xf numFmtId="0" fontId="10" fillId="0" borderId="0" xfId="0" applyFont="1"/>
    <xf numFmtId="37" fontId="11" fillId="3" borderId="0" xfId="0" applyNumberFormat="1" applyFont="1" applyFill="1" applyAlignment="1">
      <alignment horizontal="center"/>
    </xf>
    <xf numFmtId="37" fontId="10" fillId="0" borderId="0" xfId="0" applyNumberFormat="1" applyFont="1"/>
    <xf numFmtId="167" fontId="10" fillId="0" borderId="0" xfId="0" applyNumberFormat="1" applyFont="1"/>
    <xf numFmtId="0" fontId="12" fillId="0" borderId="0" xfId="0" applyFont="1" applyAlignment="1">
      <alignment horizontal="center"/>
    </xf>
    <xf numFmtId="168" fontId="3" fillId="0" borderId="0" xfId="1" applyNumberFormat="1" applyFont="1"/>
    <xf numFmtId="9" fontId="3" fillId="0" borderId="0" xfId="3" applyFont="1"/>
    <xf numFmtId="37" fontId="5" fillId="0" borderId="0" xfId="0" applyNumberFormat="1" applyFont="1" applyBorder="1"/>
    <xf numFmtId="0" fontId="3" fillId="0" borderId="0" xfId="0" applyFont="1" applyAlignment="1">
      <alignment wrapText="1"/>
    </xf>
    <xf numFmtId="0" fontId="13" fillId="0" borderId="0" xfId="0" applyFont="1"/>
    <xf numFmtId="39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5" fontId="2" fillId="0" borderId="0" xfId="0" applyNumberFormat="1" applyFont="1" applyBorder="1" applyAlignment="1">
      <alignment horizontal="right"/>
    </xf>
    <xf numFmtId="5" fontId="2" fillId="0" borderId="0" xfId="0" applyNumberFormat="1" applyFont="1" applyBorder="1"/>
    <xf numFmtId="5" fontId="2" fillId="0" borderId="0" xfId="2" applyNumberFormat="1" applyFont="1" applyBorder="1"/>
    <xf numFmtId="37" fontId="14" fillId="3" borderId="0" xfId="0" applyNumberFormat="1" applyFont="1" applyFill="1" applyAlignment="1">
      <alignment horizontal="center"/>
    </xf>
    <xf numFmtId="0" fontId="15" fillId="0" borderId="0" xfId="0" applyFont="1"/>
    <xf numFmtId="164" fontId="2" fillId="0" borderId="0" xfId="0" applyNumberFormat="1" applyFont="1" applyFill="1" applyAlignment="1">
      <alignment horizontal="center"/>
    </xf>
    <xf numFmtId="37" fontId="6" fillId="3" borderId="0" xfId="0" applyNumberFormat="1" applyFont="1" applyFill="1" applyAlignment="1">
      <alignment horizontal="center"/>
    </xf>
    <xf numFmtId="37" fontId="2" fillId="0" borderId="0" xfId="0" applyNumberFormat="1" applyFont="1"/>
    <xf numFmtId="0" fontId="6" fillId="0" borderId="0" xfId="0" applyFont="1" applyFill="1" applyAlignment="1">
      <alignment horizontal="center"/>
    </xf>
    <xf numFmtId="37" fontId="6" fillId="0" borderId="0" xfId="0" applyNumberFormat="1" applyFont="1" applyFill="1" applyAlignment="1">
      <alignment horizontal="center"/>
    </xf>
    <xf numFmtId="168" fontId="2" fillId="0" borderId="0" xfId="1" applyNumberFormat="1" applyFont="1"/>
    <xf numFmtId="166" fontId="2" fillId="0" borderId="0" xfId="3" applyNumberFormat="1" applyFont="1" applyBorder="1" applyAlignment="1">
      <alignment horizontal="center"/>
    </xf>
    <xf numFmtId="0" fontId="2" fillId="0" borderId="0" xfId="0" applyFont="1"/>
    <xf numFmtId="37" fontId="6" fillId="0" borderId="0" xfId="0" applyNumberFormat="1" applyFont="1" applyBorder="1"/>
    <xf numFmtId="37" fontId="3" fillId="0" borderId="0" xfId="0" applyNumberFormat="1" applyFont="1" applyBorder="1"/>
    <xf numFmtId="0" fontId="3" fillId="0" borderId="1" xfId="0" applyFont="1" applyBorder="1"/>
    <xf numFmtId="0" fontId="3" fillId="0" borderId="0" xfId="0" applyFont="1" applyFill="1" applyBorder="1"/>
    <xf numFmtId="166" fontId="3" fillId="0" borderId="0" xfId="0" applyNumberFormat="1" applyFont="1" applyFill="1" applyBorder="1" applyAlignment="1">
      <alignment horizontal="center"/>
    </xf>
    <xf numFmtId="37" fontId="3" fillId="0" borderId="0" xfId="0" applyNumberFormat="1" applyFont="1" applyFill="1" applyBorder="1" applyAlignment="1">
      <alignment horizontal="center"/>
    </xf>
    <xf numFmtId="37" fontId="3" fillId="0" borderId="0" xfId="2" applyNumberFormat="1" applyFont="1" applyFill="1" applyBorder="1"/>
    <xf numFmtId="37" fontId="3" fillId="0" borderId="0" xfId="0" applyNumberFormat="1" applyFont="1" applyFill="1"/>
    <xf numFmtId="1" fontId="3" fillId="2" borderId="0" xfId="1" applyNumberFormat="1" applyFont="1" applyFill="1"/>
    <xf numFmtId="37" fontId="7" fillId="0" borderId="0" xfId="2" quotePrefix="1" applyNumberFormat="1" applyFont="1"/>
    <xf numFmtId="39" fontId="3" fillId="0" borderId="0" xfId="0" applyNumberFormat="1" applyFont="1"/>
    <xf numFmtId="37" fontId="3" fillId="0" borderId="0" xfId="0" applyNumberFormat="1" applyFont="1" applyAlignment="1">
      <alignment horizontal="right"/>
    </xf>
    <xf numFmtId="37" fontId="3" fillId="2" borderId="1" xfId="0" applyNumberFormat="1" applyFont="1" applyFill="1" applyBorder="1"/>
    <xf numFmtId="1" fontId="3" fillId="0" borderId="0" xfId="0" applyNumberFormat="1" applyFont="1"/>
    <xf numFmtId="0" fontId="18" fillId="0" borderId="0" xfId="0" applyFont="1"/>
    <xf numFmtId="169" fontId="3" fillId="2" borderId="0" xfId="0" applyNumberFormat="1" applyFont="1" applyFill="1"/>
    <xf numFmtId="37" fontId="5" fillId="0" borderId="0" xfId="0" applyNumberFormat="1" applyFont="1" applyFill="1" applyAlignment="1">
      <alignment horizontal="center"/>
    </xf>
    <xf numFmtId="37" fontId="5" fillId="0" borderId="0" xfId="0" applyNumberFormat="1" applyFont="1" applyFill="1" applyAlignment="1">
      <alignment horizontal="center" wrapText="1"/>
    </xf>
    <xf numFmtId="5" fontId="3" fillId="0" borderId="0" xfId="0" applyNumberFormat="1" applyFont="1" applyFill="1"/>
    <xf numFmtId="37" fontId="3" fillId="0" borderId="0" xfId="2" applyNumberFormat="1" applyFont="1" applyFill="1"/>
    <xf numFmtId="37" fontId="3" fillId="0" borderId="2" xfId="0" applyNumberFormat="1" applyFont="1" applyBorder="1"/>
    <xf numFmtId="39" fontId="3" fillId="0" borderId="0" xfId="0" applyNumberFormat="1" applyFont="1" applyFill="1" applyAlignment="1">
      <alignment horizontal="right"/>
    </xf>
    <xf numFmtId="1" fontId="3" fillId="0" borderId="0" xfId="1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7" fontId="5" fillId="0" borderId="0" xfId="0" applyNumberFormat="1" applyFont="1" applyFill="1" applyAlignment="1">
      <alignment horizontal="center"/>
    </xf>
    <xf numFmtId="166" fontId="21" fillId="0" borderId="0" xfId="0" applyNumberFormat="1" applyFont="1" applyAlignment="1">
      <alignment horizontal="center"/>
    </xf>
    <xf numFmtId="5" fontId="2" fillId="0" borderId="0" xfId="0" applyNumberFormat="1" applyFont="1" applyAlignment="1">
      <alignment horizontal="right"/>
    </xf>
    <xf numFmtId="37" fontId="21" fillId="0" borderId="0" xfId="0" applyNumberFormat="1" applyFont="1"/>
    <xf numFmtId="37" fontId="21" fillId="4" borderId="0" xfId="0" applyNumberFormat="1" applyFont="1" applyFill="1"/>
    <xf numFmtId="37" fontId="5" fillId="0" borderId="0" xfId="0" applyNumberFormat="1" applyFont="1" applyFill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37" fontId="5" fillId="0" borderId="0" xfId="0" applyNumberFormat="1" applyFont="1" applyFill="1" applyAlignment="1">
      <alignment horizontal="center" wrapText="1"/>
    </xf>
    <xf numFmtId="37" fontId="5" fillId="0" borderId="0" xfId="0" applyNumberFormat="1" applyFont="1" applyFill="1" applyAlignment="1">
      <alignment horizontal="center"/>
    </xf>
    <xf numFmtId="0" fontId="3" fillId="0" borderId="0" xfId="0" applyFont="1" applyAlignment="1">
      <alignment wrapText="1"/>
    </xf>
    <xf numFmtId="0" fontId="5" fillId="0" borderId="0" xfId="0" applyFont="1" applyFill="1" applyAlignment="1">
      <alignment horizontal="center"/>
    </xf>
    <xf numFmtId="37" fontId="6" fillId="0" borderId="0" xfId="0" applyNumberFormat="1" applyFont="1" applyFill="1" applyAlignment="1">
      <alignment horizontal="center"/>
    </xf>
    <xf numFmtId="37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6" fontId="3" fillId="0" borderId="0" xfId="0" applyNumberFormat="1" applyFont="1"/>
    <xf numFmtId="2" fontId="3" fillId="0" borderId="0" xfId="0" applyNumberFormat="1" applyFont="1" applyFill="1" applyAlignment="1">
      <alignment horizontal="center"/>
    </xf>
    <xf numFmtId="2" fontId="3" fillId="2" borderId="0" xfId="1" applyNumberFormat="1" applyFont="1" applyFill="1" applyAlignment="1">
      <alignment horizontal="center"/>
    </xf>
    <xf numFmtId="3" fontId="3" fillId="0" borderId="0" xfId="0" applyNumberFormat="1" applyFont="1"/>
    <xf numFmtId="37" fontId="3" fillId="0" borderId="0" xfId="0" applyNumberFormat="1" applyFont="1" applyAlignment="1"/>
    <xf numFmtId="37" fontId="3" fillId="0" borderId="2" xfId="2" applyNumberFormat="1" applyFont="1" applyBorder="1" applyAlignment="1"/>
    <xf numFmtId="37" fontId="3" fillId="0" borderId="0" xfId="0" applyNumberFormat="1" applyFont="1" applyFill="1" applyAlignment="1">
      <alignment horizontal="right"/>
    </xf>
    <xf numFmtId="37" fontId="3" fillId="0" borderId="0" xfId="0" quotePrefix="1" applyNumberFormat="1" applyFont="1" applyFill="1"/>
    <xf numFmtId="0" fontId="3" fillId="0" borderId="0" xfId="0" applyFont="1" applyFill="1" applyAlignment="1">
      <alignment horizontal="center"/>
    </xf>
    <xf numFmtId="1" fontId="3" fillId="0" borderId="0" xfId="1" applyNumberFormat="1" applyFont="1" applyFill="1"/>
    <xf numFmtId="0" fontId="3" fillId="0" borderId="0" xfId="0" applyFont="1" applyFill="1"/>
    <xf numFmtId="0" fontId="2" fillId="0" borderId="0" xfId="0" applyFont="1" applyBorder="1" applyAlignment="1">
      <alignment horizontal="left" wrapText="1"/>
    </xf>
    <xf numFmtId="37" fontId="5" fillId="0" borderId="0" xfId="0" applyNumberFormat="1" applyFont="1" applyFill="1" applyAlignment="1">
      <alignment horizontal="center" wrapText="1"/>
    </xf>
    <xf numFmtId="37" fontId="5" fillId="0" borderId="0" xfId="0" applyNumberFormat="1" applyFont="1" applyFill="1" applyAlignment="1">
      <alignment horizontal="center"/>
    </xf>
    <xf numFmtId="0" fontId="3" fillId="0" borderId="0" xfId="0" applyFont="1" applyAlignment="1">
      <alignment wrapText="1"/>
    </xf>
    <xf numFmtId="0" fontId="5" fillId="0" borderId="0" xfId="0" applyFont="1" applyFill="1" applyAlignment="1">
      <alignment horizontal="center"/>
    </xf>
    <xf numFmtId="37" fontId="6" fillId="0" borderId="0" xfId="0" applyNumberFormat="1" applyFont="1" applyFill="1" applyAlignment="1">
      <alignment horizontal="center"/>
    </xf>
    <xf numFmtId="37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</cellXfs>
  <cellStyles count="204">
    <cellStyle name="Comma" xfId="1" builtinId="3"/>
    <cellStyle name="Currency" xfId="2" builtinId="4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Normal" xfId="0" builtinId="0"/>
    <cellStyle name="Percent" xfId="3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usernames" Target="revisions/userNames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revisionHeaders" Target="revisions/revisionHeaders.xml"/></Relationships>
</file>

<file path=xl/revisions/_rels/revisionHeaders.xml.rels><?xml version="1.0" encoding="UTF-8" standalone="yes"?>
<Relationships xmlns="http://schemas.openxmlformats.org/package/2006/relationships"><Relationship Id="rId55" Type="http://schemas.openxmlformats.org/officeDocument/2006/relationships/revisionLog" Target="revisionLog14.xml"/><Relationship Id="rId63" Type="http://schemas.openxmlformats.org/officeDocument/2006/relationships/revisionLog" Target="revisionLog2.xml"/><Relationship Id="rId68" Type="http://schemas.openxmlformats.org/officeDocument/2006/relationships/revisionLog" Target="revisionLog7.xml"/><Relationship Id="rId59" Type="http://schemas.openxmlformats.org/officeDocument/2006/relationships/revisionLog" Target="revisionLog18.xml"/><Relationship Id="rId67" Type="http://schemas.openxmlformats.org/officeDocument/2006/relationships/revisionLog" Target="revisionLog6.xml"/><Relationship Id="rId54" Type="http://schemas.openxmlformats.org/officeDocument/2006/relationships/revisionLog" Target="revisionLog13.xml"/><Relationship Id="rId62" Type="http://schemas.openxmlformats.org/officeDocument/2006/relationships/revisionLog" Target="revisionLog1.xml"/><Relationship Id="rId58" Type="http://schemas.openxmlformats.org/officeDocument/2006/relationships/revisionLog" Target="revisionLog17.xml"/><Relationship Id="rId66" Type="http://schemas.openxmlformats.org/officeDocument/2006/relationships/revisionLog" Target="revisionLog5.xml"/><Relationship Id="rId61" Type="http://schemas.openxmlformats.org/officeDocument/2006/relationships/revisionLog" Target="revisionLog20.xml"/><Relationship Id="rId57" Type="http://schemas.openxmlformats.org/officeDocument/2006/relationships/revisionLog" Target="revisionLog16.xml"/><Relationship Id="rId60" Type="http://schemas.openxmlformats.org/officeDocument/2006/relationships/revisionLog" Target="revisionLog19.xml"/><Relationship Id="rId65" Type="http://schemas.openxmlformats.org/officeDocument/2006/relationships/revisionLog" Target="revisionLog4.xml"/><Relationship Id="rId56" Type="http://schemas.openxmlformats.org/officeDocument/2006/relationships/revisionLog" Target="revisionLog15.xml"/><Relationship Id="rId64" Type="http://schemas.openxmlformats.org/officeDocument/2006/relationships/revisionLog" Target="revisionLog3.xml"/><Relationship Id="rId69" Type="http://schemas.openxmlformats.org/officeDocument/2006/relationships/revisionLog" Target="revisionLog8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4ECE92B8-BF67-46F8-8A12-FF864C598B79}" diskRevisions="1" revisionId="8113" version="17">
  <header guid="{F4172EBE-0F96-4572-80E2-89E15029A721}" dateTime="2016-03-04T10:38:48" maxSheetId="10" userName="iroeder" r:id="rId54" minRId="6503" maxRId="6562">
    <sheetIdMap count="9">
      <sheetId val="1"/>
      <sheetId val="2"/>
      <sheetId val="3"/>
      <sheetId val="4"/>
      <sheetId val="5"/>
      <sheetId val="6"/>
      <sheetId val="7"/>
      <sheetId val="8"/>
      <sheetId val="9"/>
    </sheetIdMap>
  </header>
  <header guid="{24EE0867-3C86-4AA0-AA16-D79075EEFAFA}" dateTime="2016-03-04T10:40:00" maxSheetId="10" userName="iroeder" r:id="rId55" minRId="6563" maxRId="6568">
    <sheetIdMap count="9">
      <sheetId val="1"/>
      <sheetId val="2"/>
      <sheetId val="3"/>
      <sheetId val="4"/>
      <sheetId val="5"/>
      <sheetId val="6"/>
      <sheetId val="7"/>
      <sheetId val="8"/>
      <sheetId val="9"/>
    </sheetIdMap>
  </header>
  <header guid="{A9F52E6B-4F62-4F38-BDE4-D41C1555D148}" dateTime="2016-03-04T10:51:50" maxSheetId="10" userName="iroeder" r:id="rId56" minRId="6569" maxRId="6607">
    <sheetIdMap count="9">
      <sheetId val="1"/>
      <sheetId val="2"/>
      <sheetId val="3"/>
      <sheetId val="4"/>
      <sheetId val="5"/>
      <sheetId val="6"/>
      <sheetId val="7"/>
      <sheetId val="8"/>
      <sheetId val="9"/>
    </sheetIdMap>
  </header>
  <header guid="{2833902E-8921-4477-A927-19AB3C9FBDF4}" dateTime="2016-03-04T11:04:47" maxSheetId="10" userName="iroeder" r:id="rId57" minRId="6608" maxRId="6768">
    <sheetIdMap count="9">
      <sheetId val="1"/>
      <sheetId val="2"/>
      <sheetId val="3"/>
      <sheetId val="4"/>
      <sheetId val="5"/>
      <sheetId val="6"/>
      <sheetId val="7"/>
      <sheetId val="8"/>
      <sheetId val="9"/>
    </sheetIdMap>
  </header>
  <header guid="{F65AD0CD-E0A5-4B0E-92D6-2B63E6DAB2F1}" dateTime="2016-03-04T11:47:16" maxSheetId="10" userName="iroeder" r:id="rId58" minRId="6786" maxRId="6863">
    <sheetIdMap count="9">
      <sheetId val="1"/>
      <sheetId val="2"/>
      <sheetId val="3"/>
      <sheetId val="4"/>
      <sheetId val="5"/>
      <sheetId val="6"/>
      <sheetId val="7"/>
      <sheetId val="8"/>
      <sheetId val="9"/>
    </sheetIdMap>
  </header>
  <header guid="{D6E8000A-5438-4131-97DD-72BA353E45CC}" dateTime="2016-03-04T11:47:55" maxSheetId="10" userName="iroeder" r:id="rId59" minRId="6864">
    <sheetIdMap count="9">
      <sheetId val="1"/>
      <sheetId val="2"/>
      <sheetId val="3"/>
      <sheetId val="4"/>
      <sheetId val="5"/>
      <sheetId val="6"/>
      <sheetId val="7"/>
      <sheetId val="8"/>
      <sheetId val="9"/>
    </sheetIdMap>
  </header>
  <header guid="{8103CC70-1F1C-437A-B88F-8B6472FA5E04}" dateTime="2016-03-04T14:13:40" maxSheetId="10" userName="iroeder" r:id="rId60" minRId="6865" maxRId="6899">
    <sheetIdMap count="9">
      <sheetId val="1"/>
      <sheetId val="2"/>
      <sheetId val="3"/>
      <sheetId val="4"/>
      <sheetId val="5"/>
      <sheetId val="6"/>
      <sheetId val="7"/>
      <sheetId val="8"/>
      <sheetId val="9"/>
    </sheetIdMap>
  </header>
  <header guid="{3B7C3B81-2F27-449D-BCB1-70A4D8B6C569}" dateTime="2016-03-04T14:18:38" maxSheetId="10" userName="iroeder" r:id="rId61" minRId="6900" maxRId="6905">
    <sheetIdMap count="9">
      <sheetId val="1"/>
      <sheetId val="2"/>
      <sheetId val="3"/>
      <sheetId val="4"/>
      <sheetId val="5"/>
      <sheetId val="6"/>
      <sheetId val="7"/>
      <sheetId val="8"/>
      <sheetId val="9"/>
    </sheetIdMap>
  </header>
  <header guid="{66390ADD-738E-4B3F-ABF1-559D962A3AE6}" dateTime="2016-03-07T10:02:00" maxSheetId="10" userName="iroeder" r:id="rId62" minRId="6906" maxRId="7390">
    <sheetIdMap count="9">
      <sheetId val="1"/>
      <sheetId val="2"/>
      <sheetId val="3"/>
      <sheetId val="4"/>
      <sheetId val="5"/>
      <sheetId val="6"/>
      <sheetId val="7"/>
      <sheetId val="8"/>
      <sheetId val="9"/>
    </sheetIdMap>
  </header>
  <header guid="{5DACC277-8B77-4557-A845-335F11CA2E1D}" dateTime="2016-03-07T20:09:49" maxSheetId="10" userName="iroeder" r:id="rId63" minRId="7391" maxRId="7552">
    <sheetIdMap count="9">
      <sheetId val="1"/>
      <sheetId val="2"/>
      <sheetId val="3"/>
      <sheetId val="4"/>
      <sheetId val="5"/>
      <sheetId val="6"/>
      <sheetId val="7"/>
      <sheetId val="8"/>
      <sheetId val="9"/>
    </sheetIdMap>
  </header>
  <header guid="{D627F69B-3306-4D04-82A3-001B6F42BC1B}" dateTime="2016-03-07T20:18:54" maxSheetId="10" userName="iroeder" r:id="rId64" minRId="7569" maxRId="7662">
    <sheetIdMap count="9">
      <sheetId val="1"/>
      <sheetId val="2"/>
      <sheetId val="3"/>
      <sheetId val="4"/>
      <sheetId val="5"/>
      <sheetId val="6"/>
      <sheetId val="7"/>
      <sheetId val="8"/>
      <sheetId val="9"/>
    </sheetIdMap>
  </header>
  <header guid="{46189F69-0358-4E23-AFA3-E8070E069CEF}" dateTime="2016-03-07T20:19:58" maxSheetId="10" userName="iroeder" r:id="rId65" minRId="7679">
    <sheetIdMap count="9">
      <sheetId val="1"/>
      <sheetId val="2"/>
      <sheetId val="3"/>
      <sheetId val="4"/>
      <sheetId val="5"/>
      <sheetId val="6"/>
      <sheetId val="7"/>
      <sheetId val="8"/>
      <sheetId val="9"/>
    </sheetIdMap>
  </header>
  <header guid="{D9CAD451-8029-47C0-A36A-66DC683ED7AD}" dateTime="2016-03-07T20:44:36" maxSheetId="10" userName="iroeder" r:id="rId66" minRId="7680" maxRId="7866">
    <sheetIdMap count="9">
      <sheetId val="1"/>
      <sheetId val="2"/>
      <sheetId val="3"/>
      <sheetId val="4"/>
      <sheetId val="5"/>
      <sheetId val="6"/>
      <sheetId val="7"/>
      <sheetId val="8"/>
      <sheetId val="9"/>
    </sheetIdMap>
  </header>
  <header guid="{396D269D-591F-4512-857E-0679DE1F3E9C}" dateTime="2016-03-07T21:02:54" maxSheetId="10" userName="iroeder" r:id="rId67" minRId="7883" maxRId="8027">
    <sheetIdMap count="9">
      <sheetId val="1"/>
      <sheetId val="2"/>
      <sheetId val="3"/>
      <sheetId val="4"/>
      <sheetId val="5"/>
      <sheetId val="6"/>
      <sheetId val="7"/>
      <sheetId val="8"/>
      <sheetId val="9"/>
    </sheetIdMap>
  </header>
  <header guid="{6FFCB83F-FAA9-4B0C-8414-E0664A1F45E5}" dateTime="2016-03-07T21:03:54" maxSheetId="10" userName="iroeder" r:id="rId68" minRId="8044" maxRId="8055">
    <sheetIdMap count="9">
      <sheetId val="1"/>
      <sheetId val="2"/>
      <sheetId val="3"/>
      <sheetId val="4"/>
      <sheetId val="5"/>
      <sheetId val="6"/>
      <sheetId val="7"/>
      <sheetId val="8"/>
      <sheetId val="9"/>
    </sheetIdMap>
  </header>
  <header guid="{4ECE92B8-BF67-46F8-8A12-FF864C598B79}" dateTime="2016-03-08T11:51:44" maxSheetId="10" userName="iroeder" r:id="rId69" minRId="8056" maxRId="8097">
    <sheetIdMap count="9">
      <sheetId val="1"/>
      <sheetId val="2"/>
      <sheetId val="3"/>
      <sheetId val="4"/>
      <sheetId val="5"/>
      <sheetId val="6"/>
      <sheetId val="7"/>
      <sheetId val="8"/>
      <sheetId val="9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906" sId="5">
    <oc r="H27">
      <f>ROUND(F27/9*G27,0)</f>
    </oc>
    <nc r="H27">
      <f>ROUND(F27/12*G27,0)</f>
    </nc>
  </rcc>
  <rcc rId="6907" sId="5">
    <oc r="H28">
      <f>ROUND(F28/9*G28,0)</f>
    </oc>
    <nc r="H28">
      <f>ROUND(F28/12*G28,0)</f>
    </nc>
  </rcc>
  <rcc rId="6908" sId="5">
    <oc r="H29">
      <f>ROUND(F29/9*G29,0)</f>
    </oc>
    <nc r="H29">
      <f>ROUND(F29/12*G29,0)</f>
    </nc>
  </rcc>
  <rcc rId="6909" sId="5">
    <oc r="H30">
      <f>ROUND(F30/9*G30,0)</f>
    </oc>
    <nc r="H30">
      <f>ROUND(F30/12*G30,0)</f>
    </nc>
  </rcc>
  <rcc rId="6910" sId="5">
    <oc r="H31">
      <f>ROUND(F31/9*G31,0)</f>
    </oc>
    <nc r="H31">
      <f>ROUND(F31/12*G31,0)</f>
    </nc>
  </rcc>
  <rcc rId="6911" sId="5">
    <oc r="H32">
      <f>ROUND(F32/9*G32,0)</f>
    </oc>
    <nc r="H32">
      <f>ROUND(F32/12*G32,0)</f>
    </nc>
  </rcc>
  <rcc rId="6912" sId="5">
    <oc r="H33">
      <f>ROUND(F33/9*G33,0)</f>
    </oc>
    <nc r="H33">
      <f>ROUND(F33/12*G33,0)</f>
    </nc>
  </rcc>
  <rcc rId="6913" sId="5">
    <oc r="H34">
      <f>ROUND(F34/9*G34,0)</f>
    </oc>
    <nc r="H34">
      <f>ROUND(F34/12*G34,0)</f>
    </nc>
  </rcc>
  <rcc rId="6914" sId="5">
    <oc r="H35">
      <f>ROUND(F35/9*G35,0)</f>
    </oc>
    <nc r="H35">
      <f>ROUND(F35/12*G35,0)</f>
    </nc>
  </rcc>
  <rcc rId="6915" sId="5">
    <oc r="H36">
      <f>ROUND(F36/9*G36,0)</f>
    </oc>
    <nc r="H36">
      <f>ROUND(F36/12*G36,0)</f>
    </nc>
  </rcc>
  <rcc rId="6916" sId="5">
    <oc r="L27">
      <f>ROUND(J27/9*K27,0)</f>
    </oc>
    <nc r="L27">
      <f>ROUND(J27/12*K27,0)</f>
    </nc>
  </rcc>
  <rcc rId="6917" sId="5">
    <oc r="L28">
      <f>ROUND(J28/9*K28,0)</f>
    </oc>
    <nc r="L28">
      <f>ROUND(J28/12*K28,0)</f>
    </nc>
  </rcc>
  <rcc rId="6918" sId="5">
    <oc r="L29">
      <f>ROUND(J29/9*K29,0)</f>
    </oc>
    <nc r="L29">
      <f>ROUND(J29/12*K29,0)</f>
    </nc>
  </rcc>
  <rcc rId="6919" sId="5">
    <oc r="L30">
      <f>ROUND(J30/9*K30,0)</f>
    </oc>
    <nc r="L30">
      <f>ROUND(J30/12*K30,0)</f>
    </nc>
  </rcc>
  <rcc rId="6920" sId="5">
    <oc r="L31">
      <f>ROUND(J31/9*K31,0)</f>
    </oc>
    <nc r="L31">
      <f>ROUND(J31/12*K31,0)</f>
    </nc>
  </rcc>
  <rcc rId="6921" sId="5">
    <oc r="L32">
      <f>ROUND(J32/9*K32,0)</f>
    </oc>
    <nc r="L32">
      <f>ROUND(J32/12*K32,0)</f>
    </nc>
  </rcc>
  <rcc rId="6922" sId="5">
    <oc r="L33">
      <f>ROUND(J33/9*K33,0)</f>
    </oc>
    <nc r="L33">
      <f>ROUND(J33/12*K33,0)</f>
    </nc>
  </rcc>
  <rcc rId="6923" sId="5">
    <oc r="L34">
      <f>ROUND(J34/9*K34,0)</f>
    </oc>
    <nc r="L34">
      <f>ROUND(J34/12*K34,0)</f>
    </nc>
  </rcc>
  <rcc rId="6924" sId="5">
    <oc r="L35">
      <f>ROUND(J35/9*K35,0)</f>
    </oc>
    <nc r="L35">
      <f>ROUND(J35/12*K35,0)</f>
    </nc>
  </rcc>
  <rcc rId="6925" sId="5">
    <oc r="L36">
      <f>ROUND(J36/9*K36,0)</f>
    </oc>
    <nc r="L36">
      <f>ROUND(J36/12*K36,0)</f>
    </nc>
  </rcc>
  <rcc rId="6926" sId="5">
    <oc r="P27">
      <f>ROUND(N27/9*O27,0)</f>
    </oc>
    <nc r="P27">
      <f>ROUND(N27/12*O27,0)</f>
    </nc>
  </rcc>
  <rcc rId="6927" sId="5">
    <oc r="P28">
      <f>ROUND(N28/9*O28,0)</f>
    </oc>
    <nc r="P28">
      <f>ROUND(N28/12*O28,0)</f>
    </nc>
  </rcc>
  <rcc rId="6928" sId="5">
    <oc r="P29">
      <f>ROUND(N29/9*O29,0)</f>
    </oc>
    <nc r="P29">
      <f>ROUND(N29/12*O29,0)</f>
    </nc>
  </rcc>
  <rcc rId="6929" sId="5">
    <oc r="P30">
      <f>ROUND(N30/9*O30,0)</f>
    </oc>
    <nc r="P30">
      <f>ROUND(N30/12*O30,0)</f>
    </nc>
  </rcc>
  <rcc rId="6930" sId="5">
    <oc r="P31">
      <f>ROUND(N31/9*O31,0)</f>
    </oc>
    <nc r="P31">
      <f>ROUND(N31/12*O31,0)</f>
    </nc>
  </rcc>
  <rcc rId="6931" sId="5">
    <oc r="P32">
      <f>ROUND(N32/9*O32,0)</f>
    </oc>
    <nc r="P32">
      <f>ROUND(N32/12*O32,0)</f>
    </nc>
  </rcc>
  <rcc rId="6932" sId="5">
    <oc r="P33">
      <f>ROUND(N33/9*O33,0)</f>
    </oc>
    <nc r="P33">
      <f>ROUND(N33/12*O33,0)</f>
    </nc>
  </rcc>
  <rcc rId="6933" sId="5">
    <oc r="P34">
      <f>ROUND(N34/9*O34,0)</f>
    </oc>
    <nc r="P34">
      <f>ROUND(N34/12*O34,0)</f>
    </nc>
  </rcc>
  <rcc rId="6934" sId="5">
    <oc r="P35">
      <f>ROUND(N35/9*O35,0)</f>
    </oc>
    <nc r="P35">
      <f>ROUND(N35/12*O35,0)</f>
    </nc>
  </rcc>
  <rcc rId="6935" sId="5">
    <oc r="P36">
      <f>ROUND(N36/9*O36,0)</f>
    </oc>
    <nc r="P36">
      <f>ROUND(N36/12*O36,0)</f>
    </nc>
  </rcc>
  <rcc rId="6936" sId="5">
    <oc r="T27">
      <f>ROUND(R27/9*S27,0)</f>
    </oc>
    <nc r="T27">
      <f>ROUND(R27/12*S27,0)</f>
    </nc>
  </rcc>
  <rcc rId="6937" sId="5">
    <oc r="T28">
      <f>ROUND(R28/9*S28,0)</f>
    </oc>
    <nc r="T28">
      <f>ROUND(R28/12*S28,0)</f>
    </nc>
  </rcc>
  <rcc rId="6938" sId="5">
    <oc r="T29">
      <f>ROUND(R29/9*S29,0)</f>
    </oc>
    <nc r="T29">
      <f>ROUND(R29/12*S29,0)</f>
    </nc>
  </rcc>
  <rcc rId="6939" sId="5">
    <oc r="T30">
      <f>ROUND(R30/9*S30,0)</f>
    </oc>
    <nc r="T30">
      <f>ROUND(R30/12*S30,0)</f>
    </nc>
  </rcc>
  <rcc rId="6940" sId="5">
    <oc r="T31">
      <f>ROUND(R31/9*S31,0)</f>
    </oc>
    <nc r="T31">
      <f>ROUND(R31/12*S31,0)</f>
    </nc>
  </rcc>
  <rcc rId="6941" sId="5">
    <oc r="T32">
      <f>ROUND(R32/9*S32,0)</f>
    </oc>
    <nc r="T32">
      <f>ROUND(R32/12*S32,0)</f>
    </nc>
  </rcc>
  <rcc rId="6942" sId="5">
    <oc r="T33">
      <f>ROUND(R33/9*S33,0)</f>
    </oc>
    <nc r="T33">
      <f>ROUND(R33/12*S33,0)</f>
    </nc>
  </rcc>
  <rcc rId="6943" sId="5">
    <oc r="T34">
      <f>ROUND(R34/9*S34,0)</f>
    </oc>
    <nc r="T34">
      <f>ROUND(R34/12*S34,0)</f>
    </nc>
  </rcc>
  <rcc rId="6944" sId="5">
    <oc r="T35">
      <f>ROUND(R35/9*S35,0)</f>
    </oc>
    <nc r="T35">
      <f>ROUND(R35/12*S35,0)</f>
    </nc>
  </rcc>
  <rcc rId="6945" sId="5">
    <oc r="T36">
      <f>ROUND(R36/9*S36,0)</f>
    </oc>
    <nc r="T36">
      <f>ROUND(R36/12*S36,0)</f>
    </nc>
  </rcc>
  <rcc rId="6946" sId="5">
    <oc r="X27">
      <f>ROUND(V27/9*W27,0)</f>
    </oc>
    <nc r="X27">
      <f>ROUND(V27/12*W27,0)</f>
    </nc>
  </rcc>
  <rcc rId="6947" sId="5">
    <oc r="X28">
      <f>ROUND(V28/9*W28,0)</f>
    </oc>
    <nc r="X28">
      <f>ROUND(V28/12*W28,0)</f>
    </nc>
  </rcc>
  <rcc rId="6948" sId="5">
    <oc r="X29">
      <f>ROUND(V29/9*W29,0)</f>
    </oc>
    <nc r="X29">
      <f>ROUND(V29/12*W29,0)</f>
    </nc>
  </rcc>
  <rcc rId="6949" sId="5">
    <oc r="X30">
      <f>ROUND(V30/9*W30,0)</f>
    </oc>
    <nc r="X30">
      <f>ROUND(V30/12*W30,0)</f>
    </nc>
  </rcc>
  <rcc rId="6950" sId="5">
    <oc r="X31">
      <f>ROUND(V31/9*W31,0)</f>
    </oc>
    <nc r="X31">
      <f>ROUND(V31/12*W31,0)</f>
    </nc>
  </rcc>
  <rcc rId="6951" sId="5">
    <oc r="X32">
      <f>ROUND(V32/9*W32,0)</f>
    </oc>
    <nc r="X32">
      <f>ROUND(V32/12*W32,0)</f>
    </nc>
  </rcc>
  <rcc rId="6952" sId="5">
    <oc r="X33">
      <f>ROUND(V33/9*W33,0)</f>
    </oc>
    <nc r="X33">
      <f>ROUND(V33/12*W33,0)</f>
    </nc>
  </rcc>
  <rcc rId="6953" sId="5">
    <oc r="X34">
      <f>ROUND(V34/9*W34,0)</f>
    </oc>
    <nc r="X34">
      <f>ROUND(V34/12*W34,0)</f>
    </nc>
  </rcc>
  <rcc rId="6954" sId="5">
    <oc r="X35">
      <f>ROUND(V35/9*W35,0)</f>
    </oc>
    <nc r="X35">
      <f>ROUND(V35/12*W35,0)</f>
    </nc>
  </rcc>
  <rcc rId="6955" sId="5">
    <oc r="X36">
      <f>ROUND(V36/9*W36,0)</f>
    </oc>
    <nc r="X36">
      <f>ROUND(V36/12*W36,0)</f>
    </nc>
  </rcc>
  <rcc rId="6956" sId="5">
    <oc r="Z27">
      <f>ROUND(H27+L27+P27+T27+X27,0)</f>
    </oc>
    <nc r="Z27">
      <f>ROUND(H27+L27+P27+T27+X27,0)</f>
    </nc>
  </rcc>
  <rcc rId="6957" sId="4">
    <oc r="H27">
      <f>ROUND(F27/9*G27,0)</f>
    </oc>
    <nc r="H27">
      <f>ROUND(F27/12*G27,0)</f>
    </nc>
  </rcc>
  <rcc rId="6958" sId="4">
    <oc r="H28">
      <f>ROUND(F28/9*G28,0)</f>
    </oc>
    <nc r="H28">
      <f>ROUND(F28/12*G28,0)</f>
    </nc>
  </rcc>
  <rcc rId="6959" sId="4">
    <oc r="H29">
      <f>ROUND(F29/9*G29,0)</f>
    </oc>
    <nc r="H29">
      <f>ROUND(F29/12*G29,0)</f>
    </nc>
  </rcc>
  <rcc rId="6960" sId="4">
    <oc r="H30">
      <f>ROUND(F30/9*G30,0)</f>
    </oc>
    <nc r="H30">
      <f>ROUND(F30/12*G30,0)</f>
    </nc>
  </rcc>
  <rcc rId="6961" sId="4">
    <oc r="H31">
      <f>ROUND(F31/9*G31,0)</f>
    </oc>
    <nc r="H31">
      <f>ROUND(F31/12*G31,0)</f>
    </nc>
  </rcc>
  <rcc rId="6962" sId="4">
    <oc r="H32">
      <f>ROUND(F32/9*G32,0)</f>
    </oc>
    <nc r="H32">
      <f>ROUND(F32/12*G32,0)</f>
    </nc>
  </rcc>
  <rcc rId="6963" sId="4">
    <oc r="H33">
      <f>ROUND(F33/9*G33,0)</f>
    </oc>
    <nc r="H33">
      <f>ROUND(F33/12*G33,0)</f>
    </nc>
  </rcc>
  <rcc rId="6964" sId="4">
    <oc r="H34">
      <f>ROUND(F34/9*G34,0)</f>
    </oc>
    <nc r="H34">
      <f>ROUND(F34/12*G34,0)</f>
    </nc>
  </rcc>
  <rcc rId="6965" sId="4">
    <oc r="H35">
      <f>ROUND(F35/9*G35,0)</f>
    </oc>
    <nc r="H35">
      <f>ROUND(F35/12*G35,0)</f>
    </nc>
  </rcc>
  <rcc rId="6966" sId="4">
    <oc r="H36">
      <f>ROUND(F36/9*G36,0)</f>
    </oc>
    <nc r="H36">
      <f>ROUND(F36/12*G36,0)</f>
    </nc>
  </rcc>
  <rcc rId="6967" sId="4">
    <oc r="L27">
      <f>ROUND(J27/9*K27,0)</f>
    </oc>
    <nc r="L27">
      <f>ROUND(J27/12*K27,0)</f>
    </nc>
  </rcc>
  <rcc rId="6968" sId="4">
    <oc r="L28">
      <f>ROUND(J28/9*K28,0)</f>
    </oc>
    <nc r="L28">
      <f>ROUND(J28/12*K28,0)</f>
    </nc>
  </rcc>
  <rcc rId="6969" sId="4">
    <oc r="L29">
      <f>ROUND(J29/9*K29,0)</f>
    </oc>
    <nc r="L29">
      <f>ROUND(J29/12*K29,0)</f>
    </nc>
  </rcc>
  <rcc rId="6970" sId="4">
    <oc r="L30">
      <f>ROUND(J30/9*K30,0)</f>
    </oc>
    <nc r="L30">
      <f>ROUND(J30/12*K30,0)</f>
    </nc>
  </rcc>
  <rcc rId="6971" sId="4">
    <oc r="L31">
      <f>ROUND(J31/9*K31,0)</f>
    </oc>
    <nc r="L31">
      <f>ROUND(J31/12*K31,0)</f>
    </nc>
  </rcc>
  <rcc rId="6972" sId="4">
    <oc r="L32">
      <f>ROUND(J32/9*K32,0)</f>
    </oc>
    <nc r="L32">
      <f>ROUND(J32/12*K32,0)</f>
    </nc>
  </rcc>
  <rcc rId="6973" sId="4">
    <oc r="L33">
      <f>ROUND(J33/9*K33,0)</f>
    </oc>
    <nc r="L33">
      <f>ROUND(J33/12*K33,0)</f>
    </nc>
  </rcc>
  <rcc rId="6974" sId="4">
    <oc r="L34">
      <f>ROUND(J34/9*K34,0)</f>
    </oc>
    <nc r="L34">
      <f>ROUND(J34/12*K34,0)</f>
    </nc>
  </rcc>
  <rcc rId="6975" sId="4">
    <oc r="L35">
      <f>ROUND(J35/9*K35,0)</f>
    </oc>
    <nc r="L35">
      <f>ROUND(J35/12*K35,0)</f>
    </nc>
  </rcc>
  <rcc rId="6976" sId="4">
    <oc r="L36">
      <f>ROUND(J36/9*K36,0)</f>
    </oc>
    <nc r="L36">
      <f>ROUND(J36/12*K36,0)</f>
    </nc>
  </rcc>
  <rcc rId="6977" sId="4">
    <oc r="P27">
      <f>ROUND(N27/9*O27,0)</f>
    </oc>
    <nc r="P27">
      <f>ROUND(N27/12*O27,0)</f>
    </nc>
  </rcc>
  <rcc rId="6978" sId="4">
    <oc r="P28">
      <f>ROUND(N28/9*O28,0)</f>
    </oc>
    <nc r="P28">
      <f>ROUND(N28/12*O28,0)</f>
    </nc>
  </rcc>
  <rcc rId="6979" sId="4">
    <oc r="P29">
      <f>ROUND(N29/9*O29,0)</f>
    </oc>
    <nc r="P29">
      <f>ROUND(N29/12*O29,0)</f>
    </nc>
  </rcc>
  <rcc rId="6980" sId="4">
    <oc r="P30">
      <f>ROUND(N30/9*O30,0)</f>
    </oc>
    <nc r="P30">
      <f>ROUND(N30/12*O30,0)</f>
    </nc>
  </rcc>
  <rcc rId="6981" sId="4">
    <oc r="P31">
      <f>ROUND(N31/9*O31,0)</f>
    </oc>
    <nc r="P31">
      <f>ROUND(N31/12*O31,0)</f>
    </nc>
  </rcc>
  <rcc rId="6982" sId="4">
    <oc r="P32">
      <f>ROUND(N32/9*O32,0)</f>
    </oc>
    <nc r="P32">
      <f>ROUND(N32/12*O32,0)</f>
    </nc>
  </rcc>
  <rcc rId="6983" sId="4">
    <oc r="P33">
      <f>ROUND(N33/9*O33,0)</f>
    </oc>
    <nc r="P33">
      <f>ROUND(N33/12*O33,0)</f>
    </nc>
  </rcc>
  <rcc rId="6984" sId="4">
    <oc r="P34">
      <f>ROUND(N34/9*O34,0)</f>
    </oc>
    <nc r="P34">
      <f>ROUND(N34/12*O34,0)</f>
    </nc>
  </rcc>
  <rcc rId="6985" sId="4">
    <oc r="P35">
      <f>ROUND(N35/9*O35,0)</f>
    </oc>
    <nc r="P35">
      <f>ROUND(N35/12*O35,0)</f>
    </nc>
  </rcc>
  <rcc rId="6986" sId="4">
    <oc r="P36">
      <f>ROUND(N36/9*O36,0)</f>
    </oc>
    <nc r="P36">
      <f>ROUND(N36/12*O36,0)</f>
    </nc>
  </rcc>
  <rcc rId="6987" sId="4">
    <oc r="T27">
      <f>ROUND(R27/9*S27,0)</f>
    </oc>
    <nc r="T27">
      <f>ROUND(R27/12*S27,0)</f>
    </nc>
  </rcc>
  <rcc rId="6988" sId="4">
    <oc r="T28">
      <f>ROUND(R28/9*S28,0)</f>
    </oc>
    <nc r="T28">
      <f>ROUND(R28/12*S28,0)</f>
    </nc>
  </rcc>
  <rcc rId="6989" sId="4">
    <oc r="T29">
      <f>ROUND(R29/9*S29,0)</f>
    </oc>
    <nc r="T29">
      <f>ROUND(R29/12*S29,0)</f>
    </nc>
  </rcc>
  <rcc rId="6990" sId="4">
    <oc r="T30">
      <f>ROUND(R30/9*S30,0)</f>
    </oc>
    <nc r="T30">
      <f>ROUND(R30/12*S30,0)</f>
    </nc>
  </rcc>
  <rcc rId="6991" sId="4">
    <oc r="T31">
      <f>ROUND(R31/9*S31,0)</f>
    </oc>
    <nc r="T31">
      <f>ROUND(R31/12*S31,0)</f>
    </nc>
  </rcc>
  <rcc rId="6992" sId="4">
    <oc r="T32">
      <f>ROUND(R32/9*S32,0)</f>
    </oc>
    <nc r="T32">
      <f>ROUND(R32/12*S32,0)</f>
    </nc>
  </rcc>
  <rcc rId="6993" sId="4">
    <oc r="T33">
      <f>ROUND(R33/9*S33,0)</f>
    </oc>
    <nc r="T33">
      <f>ROUND(R33/12*S33,0)</f>
    </nc>
  </rcc>
  <rcc rId="6994" sId="4">
    <oc r="T34">
      <f>ROUND(R34/9*S34,0)</f>
    </oc>
    <nc r="T34">
      <f>ROUND(R34/12*S34,0)</f>
    </nc>
  </rcc>
  <rcc rId="6995" sId="4">
    <oc r="T35">
      <f>ROUND(R35/9*S35,0)</f>
    </oc>
    <nc r="T35">
      <f>ROUND(R35/12*S35,0)</f>
    </nc>
  </rcc>
  <rcc rId="6996" sId="4">
    <oc r="T36">
      <f>ROUND(R36/9*S36,0)</f>
    </oc>
    <nc r="T36">
      <f>ROUND(R36/12*S36,0)</f>
    </nc>
  </rcc>
  <rcc rId="6997" sId="4">
    <oc r="X27">
      <f>ROUND(V27/9*W27,0)</f>
    </oc>
    <nc r="X27">
      <f>ROUND(V27/12*W27,0)</f>
    </nc>
  </rcc>
  <rcc rId="6998" sId="4">
    <oc r="X28">
      <f>ROUND(V28/9*W28,0)</f>
    </oc>
    <nc r="X28">
      <f>ROUND(V28/12*W28,0)</f>
    </nc>
  </rcc>
  <rcc rId="6999" sId="4">
    <oc r="X29">
      <f>ROUND(V29/9*W29,0)</f>
    </oc>
    <nc r="X29">
      <f>ROUND(V29/12*W29,0)</f>
    </nc>
  </rcc>
  <rcc rId="7000" sId="4">
    <oc r="X30">
      <f>ROUND(V30/9*W30,0)</f>
    </oc>
    <nc r="X30">
      <f>ROUND(V30/12*W30,0)</f>
    </nc>
  </rcc>
  <rcc rId="7001" sId="4">
    <oc r="X31">
      <f>ROUND(V31/9*W31,0)</f>
    </oc>
    <nc r="X31">
      <f>ROUND(V31/12*W31,0)</f>
    </nc>
  </rcc>
  <rcc rId="7002" sId="4">
    <oc r="X32">
      <f>ROUND(V32/9*W32,0)</f>
    </oc>
    <nc r="X32">
      <f>ROUND(V32/12*W32,0)</f>
    </nc>
  </rcc>
  <rcc rId="7003" sId="4">
    <oc r="X33">
      <f>ROUND(V33/9*W33,0)</f>
    </oc>
    <nc r="X33">
      <f>ROUND(V33/12*W33,0)</f>
    </nc>
  </rcc>
  <rcc rId="7004" sId="4">
    <oc r="X34">
      <f>ROUND(V34/9*W34,0)</f>
    </oc>
    <nc r="X34">
      <f>ROUND(V34/12*W34,0)</f>
    </nc>
  </rcc>
  <rcc rId="7005" sId="4">
    <oc r="X35">
      <f>ROUND(V35/9*W35,0)</f>
    </oc>
    <nc r="X35">
      <f>ROUND(V35/12*W35,0)</f>
    </nc>
  </rcc>
  <rcc rId="7006" sId="4">
    <oc r="X36">
      <f>ROUND(V36/9*W36,0)</f>
    </oc>
    <nc r="X36">
      <f>ROUND(V36/12*W36,0)</f>
    </nc>
  </rcc>
  <rcc rId="7007" sId="4">
    <nc r="F43">
      <f>ROUND(B43*(1+$F$4),2)</f>
    </nc>
  </rcc>
  <rcc rId="7008" sId="4">
    <nc r="F44">
      <f>ROUND(B44*(1+$F$4),2)</f>
    </nc>
  </rcc>
  <rcc rId="7009" sId="4">
    <nc r="F45">
      <f>ROUND(B45*(1+$F$4),2)</f>
    </nc>
  </rcc>
  <rcc rId="7010" sId="4">
    <nc r="F46">
      <f>ROUND(B46*(1+$F$4),2)</f>
    </nc>
  </rcc>
  <rcc rId="7011" sId="4">
    <nc r="F47">
      <f>ROUND(B47*(1+$F$4),2)</f>
    </nc>
  </rcc>
  <rcc rId="7012" sId="4">
    <nc r="F48">
      <f>ROUND(B48*(1+$F$4),2)</f>
    </nc>
  </rcc>
  <rcc rId="7013" sId="4">
    <nc r="F49">
      <f>ROUND(B49*(1+$F$4),2)</f>
    </nc>
  </rcc>
  <rcc rId="7014" sId="4">
    <nc r="F27">
      <f>ROUND(B27*(1+$F$4),2)</f>
    </nc>
  </rcc>
  <rcc rId="7015" sId="4">
    <nc r="F28">
      <f>ROUND(B28*(1+$F$4),2)</f>
    </nc>
  </rcc>
  <rcc rId="7016" sId="4">
    <nc r="F29">
      <f>ROUND(B29*(1+$F$4),2)</f>
    </nc>
  </rcc>
  <rcc rId="7017" sId="4">
    <nc r="F30">
      <f>ROUND(B30*(1+$F$4),2)</f>
    </nc>
  </rcc>
  <rcc rId="7018" sId="4">
    <nc r="F31">
      <f>ROUND(B31*(1+$F$4),2)</f>
    </nc>
  </rcc>
  <rcc rId="7019" sId="4">
    <nc r="F32">
      <f>ROUND(B32*(1+$F$4),2)</f>
    </nc>
  </rcc>
  <rcc rId="7020" sId="4">
    <nc r="F33">
      <f>ROUND(B33*(1+$F$4),2)</f>
    </nc>
  </rcc>
  <rcc rId="7021" sId="4">
    <nc r="F34">
      <f>ROUND(B34*(1+$F$4),2)</f>
    </nc>
  </rcc>
  <rcc rId="7022" sId="4">
    <nc r="F35">
      <f>ROUND(B35*(1+$F$4),2)</f>
    </nc>
  </rcc>
  <rcc rId="7023" sId="4">
    <oc r="J26">
      <f>ROUND(F26*(1+$F$4),2)</f>
    </oc>
    <nc r="J26">
      <f>ROUND(F26*(1+$F$4),2)</f>
    </nc>
  </rcc>
  <rcc rId="7024" sId="4">
    <nc r="J27">
      <f>ROUND(F27*(1+$F$4),2)</f>
    </nc>
  </rcc>
  <rcc rId="7025" sId="4">
    <nc r="J28">
      <f>ROUND(F28*(1+$F$4),2)</f>
    </nc>
  </rcc>
  <rcc rId="7026" sId="4">
    <nc r="J29">
      <f>ROUND(F29*(1+$F$4),2)</f>
    </nc>
  </rcc>
  <rcc rId="7027" sId="4">
    <nc r="J30">
      <f>ROUND(F30*(1+$F$4),2)</f>
    </nc>
  </rcc>
  <rcc rId="7028" sId="4">
    <nc r="J31">
      <f>ROUND(F31*(1+$F$4),2)</f>
    </nc>
  </rcc>
  <rcc rId="7029" sId="4">
    <nc r="J32">
      <f>ROUND(F32*(1+$F$4),2)</f>
    </nc>
  </rcc>
  <rcc rId="7030" sId="4">
    <nc r="J33">
      <f>ROUND(F33*(1+$F$4),2)</f>
    </nc>
  </rcc>
  <rcc rId="7031" sId="4">
    <nc r="J34">
      <f>ROUND(F34*(1+$F$4),2)</f>
    </nc>
  </rcc>
  <rcc rId="7032" sId="4">
    <nc r="J35">
      <f>ROUND(F35*(1+$F$4),2)</f>
    </nc>
  </rcc>
  <rcc rId="7033" sId="4">
    <oc r="J36">
      <f>ROUND(F36*(1+$F$4),2)</f>
    </oc>
    <nc r="J36">
      <f>ROUND(F36*(1+$F$4),2)</f>
    </nc>
  </rcc>
  <rcc rId="7034" sId="4">
    <oc r="N26">
      <f>ROUND(J26*(1+$F$4),2)</f>
    </oc>
    <nc r="N26">
      <f>ROUND(J26*(1+$F$4),2)</f>
    </nc>
  </rcc>
  <rcc rId="7035" sId="4" odxf="1" dxf="1">
    <nc r="N27">
      <f>ROUND(J27*(1+$F$4),2)</f>
    </nc>
    <odxf>
      <numFmt numFmtId="0" formatCode="General"/>
    </odxf>
    <ndxf>
      <numFmt numFmtId="5" formatCode="#,##0_);\(#,##0\)"/>
    </ndxf>
  </rcc>
  <rcc rId="7036" sId="4" odxf="1" dxf="1">
    <nc r="N28">
      <f>ROUND(J28*(1+$F$4),2)</f>
    </nc>
    <odxf>
      <numFmt numFmtId="0" formatCode="General"/>
    </odxf>
    <ndxf>
      <numFmt numFmtId="5" formatCode="#,##0_);\(#,##0\)"/>
    </ndxf>
  </rcc>
  <rcc rId="7037" sId="4" odxf="1" dxf="1">
    <nc r="N29">
      <f>ROUND(J29*(1+$F$4),2)</f>
    </nc>
    <odxf>
      <numFmt numFmtId="0" formatCode="General"/>
    </odxf>
    <ndxf>
      <numFmt numFmtId="5" formatCode="#,##0_);\(#,##0\)"/>
    </ndxf>
  </rcc>
  <rcc rId="7038" sId="4" odxf="1" dxf="1">
    <nc r="N30">
      <f>ROUND(J30*(1+$F$4),2)</f>
    </nc>
    <odxf>
      <numFmt numFmtId="0" formatCode="General"/>
    </odxf>
    <ndxf>
      <numFmt numFmtId="5" formatCode="#,##0_);\(#,##0\)"/>
    </ndxf>
  </rcc>
  <rcc rId="7039" sId="4" odxf="1" dxf="1">
    <nc r="N31">
      <f>ROUND(J31*(1+$F$4),2)</f>
    </nc>
    <odxf>
      <numFmt numFmtId="0" formatCode="General"/>
    </odxf>
    <ndxf>
      <numFmt numFmtId="5" formatCode="#,##0_);\(#,##0\)"/>
    </ndxf>
  </rcc>
  <rcc rId="7040" sId="4" odxf="1" dxf="1">
    <nc r="N32">
      <f>ROUND(J32*(1+$F$4),2)</f>
    </nc>
    <odxf>
      <numFmt numFmtId="0" formatCode="General"/>
    </odxf>
    <ndxf>
      <numFmt numFmtId="5" formatCode="#,##0_);\(#,##0\)"/>
    </ndxf>
  </rcc>
  <rcc rId="7041" sId="4" odxf="1" dxf="1">
    <nc r="N33">
      <f>ROUND(J33*(1+$F$4),2)</f>
    </nc>
    <odxf>
      <numFmt numFmtId="0" formatCode="General"/>
    </odxf>
    <ndxf>
      <numFmt numFmtId="5" formatCode="#,##0_);\(#,##0\)"/>
    </ndxf>
  </rcc>
  <rcc rId="7042" sId="4" odxf="1" dxf="1">
    <nc r="N34">
      <f>ROUND(J34*(1+$F$4),2)</f>
    </nc>
    <odxf>
      <numFmt numFmtId="0" formatCode="General"/>
    </odxf>
    <ndxf>
      <numFmt numFmtId="5" formatCode="#,##0_);\(#,##0\)"/>
    </ndxf>
  </rcc>
  <rcc rId="7043" sId="4" odxf="1" dxf="1">
    <nc r="N35">
      <f>ROUND(J35*(1+$F$4),2)</f>
    </nc>
    <odxf>
      <numFmt numFmtId="0" formatCode="General"/>
    </odxf>
    <ndxf>
      <numFmt numFmtId="5" formatCode="#,##0_);\(#,##0\)"/>
    </ndxf>
  </rcc>
  <rcc rId="7044" sId="4">
    <oc r="N36">
      <f>ROUND(J36*(1+$F$4),2)</f>
    </oc>
    <nc r="N36">
      <f>ROUND(J36*(1+$F$4),2)</f>
    </nc>
  </rcc>
  <rcc rId="7045" sId="4">
    <oc r="R26">
      <f>ROUND(N26*(1+$F$4),2)</f>
    </oc>
    <nc r="R26">
      <f>ROUND(N26*(1+$F$4),2)</f>
    </nc>
  </rcc>
  <rcc rId="7046" sId="4" odxf="1" dxf="1">
    <nc r="R27">
      <f>ROUND(N27*(1+$F$4),2)</f>
    </nc>
    <odxf>
      <numFmt numFmtId="0" formatCode="General"/>
    </odxf>
    <ndxf>
      <numFmt numFmtId="5" formatCode="#,##0_);\(#,##0\)"/>
    </ndxf>
  </rcc>
  <rcc rId="7047" sId="4" odxf="1" dxf="1">
    <nc r="R28">
      <f>ROUND(N28*(1+$F$4),2)</f>
    </nc>
    <odxf>
      <numFmt numFmtId="0" formatCode="General"/>
    </odxf>
    <ndxf>
      <numFmt numFmtId="5" formatCode="#,##0_);\(#,##0\)"/>
    </ndxf>
  </rcc>
  <rcc rId="7048" sId="4" odxf="1" dxf="1">
    <nc r="R29">
      <f>ROUND(N29*(1+$F$4),2)</f>
    </nc>
    <odxf>
      <numFmt numFmtId="0" formatCode="General"/>
    </odxf>
    <ndxf>
      <numFmt numFmtId="5" formatCode="#,##0_);\(#,##0\)"/>
    </ndxf>
  </rcc>
  <rcc rId="7049" sId="4" odxf="1" dxf="1">
    <nc r="R30">
      <f>ROUND(N30*(1+$F$4),2)</f>
    </nc>
    <odxf>
      <numFmt numFmtId="0" formatCode="General"/>
    </odxf>
    <ndxf>
      <numFmt numFmtId="5" formatCode="#,##0_);\(#,##0\)"/>
    </ndxf>
  </rcc>
  <rcc rId="7050" sId="4" odxf="1" dxf="1">
    <nc r="R31">
      <f>ROUND(N31*(1+$F$4),2)</f>
    </nc>
    <odxf>
      <numFmt numFmtId="0" formatCode="General"/>
    </odxf>
    <ndxf>
      <numFmt numFmtId="5" formatCode="#,##0_);\(#,##0\)"/>
    </ndxf>
  </rcc>
  <rcc rId="7051" sId="4" odxf="1" dxf="1">
    <nc r="R32">
      <f>ROUND(N32*(1+$F$4),2)</f>
    </nc>
    <odxf>
      <numFmt numFmtId="0" formatCode="General"/>
    </odxf>
    <ndxf>
      <numFmt numFmtId="5" formatCode="#,##0_);\(#,##0\)"/>
    </ndxf>
  </rcc>
  <rcc rId="7052" sId="4" odxf="1" dxf="1">
    <nc r="R33">
      <f>ROUND(N33*(1+$F$4),2)</f>
    </nc>
    <odxf>
      <numFmt numFmtId="0" formatCode="General"/>
    </odxf>
    <ndxf>
      <numFmt numFmtId="5" formatCode="#,##0_);\(#,##0\)"/>
    </ndxf>
  </rcc>
  <rcc rId="7053" sId="4" odxf="1" dxf="1">
    <nc r="R34">
      <f>ROUND(N34*(1+$F$4),2)</f>
    </nc>
    <odxf>
      <numFmt numFmtId="0" formatCode="General"/>
    </odxf>
    <ndxf>
      <numFmt numFmtId="5" formatCode="#,##0_);\(#,##0\)"/>
    </ndxf>
  </rcc>
  <rcc rId="7054" sId="4" odxf="1" dxf="1">
    <nc r="R35">
      <f>ROUND(N35*(1+$F$4),2)</f>
    </nc>
    <odxf>
      <numFmt numFmtId="0" formatCode="General"/>
    </odxf>
    <ndxf>
      <numFmt numFmtId="5" formatCode="#,##0_);\(#,##0\)"/>
    </ndxf>
  </rcc>
  <rcc rId="7055" sId="4">
    <oc r="R36">
      <f>ROUND(N36*(1+$F$4),2)</f>
    </oc>
    <nc r="R36">
      <f>ROUND(N36*(1+$F$4),2)</f>
    </nc>
  </rcc>
  <rcc rId="7056" sId="4">
    <oc r="V26">
      <f>ROUND(R26*(1+$F$4),2)</f>
    </oc>
    <nc r="V26">
      <f>ROUND(R26*(1+$F$4),2)</f>
    </nc>
  </rcc>
  <rcc rId="7057" sId="4" odxf="1" dxf="1">
    <nc r="V27">
      <f>ROUND(R27*(1+$F$4),2)</f>
    </nc>
    <odxf>
      <numFmt numFmtId="0" formatCode="General"/>
    </odxf>
    <ndxf>
      <numFmt numFmtId="5" formatCode="#,##0_);\(#,##0\)"/>
    </ndxf>
  </rcc>
  <rcc rId="7058" sId="4" odxf="1" dxf="1">
    <nc r="V28">
      <f>ROUND(R28*(1+$F$4),2)</f>
    </nc>
    <odxf>
      <numFmt numFmtId="0" formatCode="General"/>
    </odxf>
    <ndxf>
      <numFmt numFmtId="5" formatCode="#,##0_);\(#,##0\)"/>
    </ndxf>
  </rcc>
  <rcc rId="7059" sId="4" odxf="1" dxf="1">
    <nc r="V29">
      <f>ROUND(R29*(1+$F$4),2)</f>
    </nc>
    <odxf>
      <numFmt numFmtId="0" formatCode="General"/>
    </odxf>
    <ndxf>
      <numFmt numFmtId="5" formatCode="#,##0_);\(#,##0\)"/>
    </ndxf>
  </rcc>
  <rcc rId="7060" sId="4" odxf="1" dxf="1">
    <nc r="V30">
      <f>ROUND(R30*(1+$F$4),2)</f>
    </nc>
    <odxf>
      <numFmt numFmtId="0" formatCode="General"/>
    </odxf>
    <ndxf>
      <numFmt numFmtId="5" formatCode="#,##0_);\(#,##0\)"/>
    </ndxf>
  </rcc>
  <rcc rId="7061" sId="4" odxf="1" dxf="1">
    <nc r="V31">
      <f>ROUND(R31*(1+$F$4),2)</f>
    </nc>
    <odxf>
      <numFmt numFmtId="0" formatCode="General"/>
    </odxf>
    <ndxf>
      <numFmt numFmtId="5" formatCode="#,##0_);\(#,##0\)"/>
    </ndxf>
  </rcc>
  <rcc rId="7062" sId="4" odxf="1" dxf="1">
    <nc r="V32">
      <f>ROUND(R32*(1+$F$4),2)</f>
    </nc>
    <odxf>
      <numFmt numFmtId="0" formatCode="General"/>
    </odxf>
    <ndxf>
      <numFmt numFmtId="5" formatCode="#,##0_);\(#,##0\)"/>
    </ndxf>
  </rcc>
  <rcc rId="7063" sId="4" odxf="1" dxf="1">
    <nc r="V33">
      <f>ROUND(R33*(1+$F$4),2)</f>
    </nc>
    <odxf>
      <numFmt numFmtId="0" formatCode="General"/>
    </odxf>
    <ndxf>
      <numFmt numFmtId="5" formatCode="#,##0_);\(#,##0\)"/>
    </ndxf>
  </rcc>
  <rcc rId="7064" sId="4" odxf="1" dxf="1">
    <nc r="V34">
      <f>ROUND(R34*(1+$F$4),2)</f>
    </nc>
    <odxf>
      <numFmt numFmtId="0" formatCode="General"/>
    </odxf>
    <ndxf>
      <numFmt numFmtId="5" formatCode="#,##0_);\(#,##0\)"/>
    </ndxf>
  </rcc>
  <rcc rId="7065" sId="4" odxf="1" dxf="1">
    <nc r="V35">
      <f>ROUND(R35*(1+$F$4),2)</f>
    </nc>
    <odxf>
      <numFmt numFmtId="0" formatCode="General"/>
    </odxf>
    <ndxf>
      <numFmt numFmtId="5" formatCode="#,##0_);\(#,##0\)"/>
    </ndxf>
  </rcc>
  <rcc rId="7066" sId="4">
    <oc r="V36">
      <f>ROUND(R36*(1+$F$4),2)</f>
    </oc>
    <nc r="V36">
      <f>ROUND(R36*(1+$F$4),2)</f>
    </nc>
  </rcc>
  <rcc rId="7067" sId="4">
    <nc r="F56">
      <f>ROUND(B56*(1+$F$4),2)</f>
    </nc>
  </rcc>
  <rcc rId="7068" sId="4">
    <nc r="F57">
      <f>ROUND(B57*(1+$F$4),2)</f>
    </nc>
  </rcc>
  <rcc rId="7069" sId="4">
    <nc r="F58">
      <f>ROUND(B58*(1+$F$4),2)</f>
    </nc>
  </rcc>
  <rcc rId="7070" sId="4">
    <nc r="F59">
      <f>ROUND(B59*(1+$F$4),2)</f>
    </nc>
  </rcc>
  <rcc rId="7071" sId="4">
    <nc r="F60">
      <f>ROUND(B60*(1+$F$4),2)</f>
    </nc>
  </rcc>
  <rcc rId="7072" sId="4">
    <nc r="F61">
      <f>ROUND(B61*(1+$F$4),2)</f>
    </nc>
  </rcc>
  <rcc rId="7073" sId="4">
    <nc r="F62">
      <f>ROUND(B62*(1+$F$4),2)</f>
    </nc>
  </rcc>
  <rcc rId="7074" sId="4">
    <nc r="F63">
      <f>ROUND(B63*(1+$F$4),2)</f>
    </nc>
  </rcc>
  <rcc rId="7075" sId="4">
    <oc r="J54">
      <f>ROUND(F54*(1+$F$4),2)</f>
    </oc>
    <nc r="J54">
      <f>ROUND(F54*(1+$F$4),2)</f>
    </nc>
  </rcc>
  <rcc rId="7076" sId="4">
    <oc r="J55">
      <f>ROUND(F55*(1+$F$4),2)</f>
    </oc>
    <nc r="J55">
      <f>ROUND(F55*(1+$F$4),2)</f>
    </nc>
  </rcc>
  <rcc rId="7077" sId="4">
    <nc r="J56">
      <f>ROUND(F56*(1+$F$4),2)</f>
    </nc>
  </rcc>
  <rcc rId="7078" sId="4">
    <nc r="J57">
      <f>ROUND(F57*(1+$F$4),2)</f>
    </nc>
  </rcc>
  <rcc rId="7079" sId="4">
    <nc r="J58">
      <f>ROUND(F58*(1+$F$4),2)</f>
    </nc>
  </rcc>
  <rcc rId="7080" sId="4">
    <nc r="J59">
      <f>ROUND(F59*(1+$F$4),2)</f>
    </nc>
  </rcc>
  <rcc rId="7081" sId="4">
    <nc r="J60">
      <f>ROUND(F60*(1+$F$4),2)</f>
    </nc>
  </rcc>
  <rcc rId="7082" sId="4">
    <nc r="J61">
      <f>ROUND(F61*(1+$F$4),2)</f>
    </nc>
  </rcc>
  <rcc rId="7083" sId="4">
    <nc r="J62">
      <f>ROUND(F62*(1+$F$4),2)</f>
    </nc>
  </rcc>
  <rcc rId="7084" sId="4">
    <nc r="J63">
      <f>ROUND(F63*(1+$F$4),2)</f>
    </nc>
  </rcc>
  <rcc rId="7085" sId="4">
    <oc r="N54">
      <f>ROUND(J54*(1+$F$4),2)</f>
    </oc>
    <nc r="N54">
      <f>ROUND(J54*(1+$F$4),2)</f>
    </nc>
  </rcc>
  <rcc rId="7086" sId="4">
    <oc r="N55">
      <f>ROUND(J55*(1+$F$4),2)</f>
    </oc>
    <nc r="N55">
      <f>ROUND(J55*(1+$F$4),2)</f>
    </nc>
  </rcc>
  <rcc rId="7087" sId="4" odxf="1" dxf="1">
    <nc r="N56">
      <f>ROUND(J56*(1+$F$4),2)</f>
    </nc>
    <odxf>
      <numFmt numFmtId="0" formatCode="General"/>
    </odxf>
    <ndxf>
      <numFmt numFmtId="5" formatCode="#,##0_);\(#,##0\)"/>
    </ndxf>
  </rcc>
  <rcc rId="7088" sId="4" odxf="1" dxf="1">
    <nc r="N57">
      <f>ROUND(J57*(1+$F$4),2)</f>
    </nc>
    <odxf>
      <numFmt numFmtId="0" formatCode="General"/>
    </odxf>
    <ndxf>
      <numFmt numFmtId="5" formatCode="#,##0_);\(#,##0\)"/>
    </ndxf>
  </rcc>
  <rcc rId="7089" sId="4" odxf="1" dxf="1">
    <nc r="N58">
      <f>ROUND(J58*(1+$F$4),2)</f>
    </nc>
    <odxf>
      <numFmt numFmtId="0" formatCode="General"/>
    </odxf>
    <ndxf>
      <numFmt numFmtId="5" formatCode="#,##0_);\(#,##0\)"/>
    </ndxf>
  </rcc>
  <rcc rId="7090" sId="4" odxf="1" dxf="1">
    <nc r="N59">
      <f>ROUND(J59*(1+$F$4),2)</f>
    </nc>
    <odxf>
      <numFmt numFmtId="0" formatCode="General"/>
    </odxf>
    <ndxf>
      <numFmt numFmtId="5" formatCode="#,##0_);\(#,##0\)"/>
    </ndxf>
  </rcc>
  <rcc rId="7091" sId="4" odxf="1" dxf="1">
    <nc r="N60">
      <f>ROUND(J60*(1+$F$4),2)</f>
    </nc>
    <odxf>
      <numFmt numFmtId="0" formatCode="General"/>
    </odxf>
    <ndxf>
      <numFmt numFmtId="5" formatCode="#,##0_);\(#,##0\)"/>
    </ndxf>
  </rcc>
  <rcc rId="7092" sId="4" odxf="1" dxf="1">
    <nc r="N61">
      <f>ROUND(J61*(1+$F$4),2)</f>
    </nc>
    <odxf>
      <numFmt numFmtId="0" formatCode="General"/>
    </odxf>
    <ndxf>
      <numFmt numFmtId="5" formatCode="#,##0_);\(#,##0\)"/>
    </ndxf>
  </rcc>
  <rcc rId="7093" sId="4" odxf="1" dxf="1">
    <nc r="N62">
      <f>ROUND(J62*(1+$F$4),2)</f>
    </nc>
    <odxf>
      <numFmt numFmtId="0" formatCode="General"/>
    </odxf>
    <ndxf>
      <numFmt numFmtId="5" formatCode="#,##0_);\(#,##0\)"/>
    </ndxf>
  </rcc>
  <rcc rId="7094" sId="4" odxf="1" dxf="1">
    <nc r="N63">
      <f>ROUND(J63*(1+$F$4),2)</f>
    </nc>
    <odxf>
      <numFmt numFmtId="0" formatCode="General"/>
    </odxf>
    <ndxf>
      <numFmt numFmtId="5" formatCode="#,##0_);\(#,##0\)"/>
    </ndxf>
  </rcc>
  <rcc rId="7095" sId="4">
    <oc r="R54">
      <f>ROUND(N54*(1+$F$4),2)</f>
    </oc>
    <nc r="R54">
      <f>ROUND(N54*(1+$F$4),2)</f>
    </nc>
  </rcc>
  <rcc rId="7096" sId="4">
    <oc r="R55">
      <f>ROUND(N55*(1+$F$4),2)</f>
    </oc>
    <nc r="R55">
      <f>ROUND(N55*(1+$F$4),2)</f>
    </nc>
  </rcc>
  <rcc rId="7097" sId="4" odxf="1" dxf="1">
    <nc r="R56">
      <f>ROUND(N56*(1+$F$4),2)</f>
    </nc>
    <odxf>
      <numFmt numFmtId="0" formatCode="General"/>
    </odxf>
    <ndxf>
      <numFmt numFmtId="5" formatCode="#,##0_);\(#,##0\)"/>
    </ndxf>
  </rcc>
  <rcc rId="7098" sId="4" odxf="1" dxf="1">
    <nc r="R57">
      <f>ROUND(N57*(1+$F$4),2)</f>
    </nc>
    <odxf>
      <numFmt numFmtId="0" formatCode="General"/>
    </odxf>
    <ndxf>
      <numFmt numFmtId="5" formatCode="#,##0_);\(#,##0\)"/>
    </ndxf>
  </rcc>
  <rcc rId="7099" sId="4" odxf="1" dxf="1">
    <nc r="R58">
      <f>ROUND(N58*(1+$F$4),2)</f>
    </nc>
    <odxf>
      <numFmt numFmtId="0" formatCode="General"/>
    </odxf>
    <ndxf>
      <numFmt numFmtId="5" formatCode="#,##0_);\(#,##0\)"/>
    </ndxf>
  </rcc>
  <rcc rId="7100" sId="4" odxf="1" dxf="1">
    <nc r="R59">
      <f>ROUND(N59*(1+$F$4),2)</f>
    </nc>
    <odxf>
      <numFmt numFmtId="0" formatCode="General"/>
    </odxf>
    <ndxf>
      <numFmt numFmtId="5" formatCode="#,##0_);\(#,##0\)"/>
    </ndxf>
  </rcc>
  <rcc rId="7101" sId="4" odxf="1" dxf="1">
    <nc r="R60">
      <f>ROUND(N60*(1+$F$4),2)</f>
    </nc>
    <odxf>
      <numFmt numFmtId="0" formatCode="General"/>
    </odxf>
    <ndxf>
      <numFmt numFmtId="5" formatCode="#,##0_);\(#,##0\)"/>
    </ndxf>
  </rcc>
  <rcc rId="7102" sId="4" odxf="1" dxf="1">
    <nc r="R61">
      <f>ROUND(N61*(1+$F$4),2)</f>
    </nc>
    <odxf>
      <numFmt numFmtId="0" formatCode="General"/>
    </odxf>
    <ndxf>
      <numFmt numFmtId="5" formatCode="#,##0_);\(#,##0\)"/>
    </ndxf>
  </rcc>
  <rcc rId="7103" sId="4" odxf="1" dxf="1">
    <nc r="R62">
      <f>ROUND(N62*(1+$F$4),2)</f>
    </nc>
    <odxf>
      <numFmt numFmtId="0" formatCode="General"/>
    </odxf>
    <ndxf>
      <numFmt numFmtId="5" formatCode="#,##0_);\(#,##0\)"/>
    </ndxf>
  </rcc>
  <rcc rId="7104" sId="4" odxf="1" dxf="1">
    <nc r="R63">
      <f>ROUND(N63*(1+$F$4),2)</f>
    </nc>
    <odxf>
      <numFmt numFmtId="0" formatCode="General"/>
    </odxf>
    <ndxf>
      <numFmt numFmtId="5" formatCode="#,##0_);\(#,##0\)"/>
    </ndxf>
  </rcc>
  <rcc rId="7105" sId="4">
    <oc r="V54">
      <f>ROUND(R54*(1+$F$4),2)</f>
    </oc>
    <nc r="V54">
      <f>ROUND(R54*(1+$F$4),2)</f>
    </nc>
  </rcc>
  <rcc rId="7106" sId="4">
    <oc r="V55">
      <f>ROUND(R55*(1+$F$4),2)</f>
    </oc>
    <nc r="V55">
      <f>ROUND(R55*(1+$F$4),2)</f>
    </nc>
  </rcc>
  <rcc rId="7107" sId="4" odxf="1" dxf="1">
    <nc r="V56">
      <f>ROUND(R56*(1+$F$4),2)</f>
    </nc>
    <odxf>
      <numFmt numFmtId="0" formatCode="General"/>
    </odxf>
    <ndxf>
      <numFmt numFmtId="5" formatCode="#,##0_);\(#,##0\)"/>
    </ndxf>
  </rcc>
  <rcc rId="7108" sId="4" odxf="1" dxf="1">
    <nc r="V57">
      <f>ROUND(R57*(1+$F$4),2)</f>
    </nc>
    <odxf>
      <numFmt numFmtId="0" formatCode="General"/>
    </odxf>
    <ndxf>
      <numFmt numFmtId="5" formatCode="#,##0_);\(#,##0\)"/>
    </ndxf>
  </rcc>
  <rcc rId="7109" sId="4" odxf="1" dxf="1">
    <nc r="V58">
      <f>ROUND(R58*(1+$F$4),2)</f>
    </nc>
    <odxf>
      <numFmt numFmtId="0" formatCode="General"/>
    </odxf>
    <ndxf>
      <numFmt numFmtId="5" formatCode="#,##0_);\(#,##0\)"/>
    </ndxf>
  </rcc>
  <rcc rId="7110" sId="4" odxf="1" dxf="1">
    <nc r="V59">
      <f>ROUND(R59*(1+$F$4),2)</f>
    </nc>
    <odxf>
      <numFmt numFmtId="0" formatCode="General"/>
    </odxf>
    <ndxf>
      <numFmt numFmtId="5" formatCode="#,##0_);\(#,##0\)"/>
    </ndxf>
  </rcc>
  <rcc rId="7111" sId="4" odxf="1" dxf="1">
    <nc r="V60">
      <f>ROUND(R60*(1+$F$4),2)</f>
    </nc>
    <odxf>
      <numFmt numFmtId="0" formatCode="General"/>
    </odxf>
    <ndxf>
      <numFmt numFmtId="5" formatCode="#,##0_);\(#,##0\)"/>
    </ndxf>
  </rcc>
  <rcc rId="7112" sId="4" odxf="1" dxf="1">
    <nc r="V61">
      <f>ROUND(R61*(1+$F$4),2)</f>
    </nc>
    <odxf>
      <numFmt numFmtId="0" formatCode="General"/>
    </odxf>
    <ndxf>
      <numFmt numFmtId="5" formatCode="#,##0_);\(#,##0\)"/>
    </ndxf>
  </rcc>
  <rcc rId="7113" sId="4" odxf="1" dxf="1">
    <nc r="V62">
      <f>ROUND(R62*(1+$F$4),2)</f>
    </nc>
    <odxf>
      <numFmt numFmtId="0" formatCode="General"/>
    </odxf>
    <ndxf>
      <numFmt numFmtId="5" formatCode="#,##0_);\(#,##0\)"/>
    </ndxf>
  </rcc>
  <rcc rId="7114" sId="4" odxf="1" dxf="1">
    <nc r="V63">
      <f>ROUND(R63*(1+$F$4),2)</f>
    </nc>
    <odxf>
      <numFmt numFmtId="0" formatCode="General"/>
    </odxf>
    <ndxf>
      <numFmt numFmtId="5" formatCode="#,##0_);\(#,##0\)"/>
    </ndxf>
  </rcc>
  <rcc rId="7115" sId="4">
    <oc r="J41">
      <f>ROUND(F41*(1+$F$4),2)</f>
    </oc>
    <nc r="J41">
      <f>ROUND(F41*(1+$F$4),2)</f>
    </nc>
  </rcc>
  <rcc rId="7116" sId="4">
    <oc r="J42">
      <f>ROUND(F42*(1+$F$4),2)</f>
    </oc>
    <nc r="J42">
      <f>ROUND(F42*(1+$F$4),2)</f>
    </nc>
  </rcc>
  <rcc rId="7117" sId="4">
    <nc r="J43">
      <f>ROUND(F43*(1+$F$4),2)</f>
    </nc>
  </rcc>
  <rcc rId="7118" sId="4">
    <nc r="J44">
      <f>ROUND(F44*(1+$F$4),2)</f>
    </nc>
  </rcc>
  <rcc rId="7119" sId="4">
    <nc r="J45">
      <f>ROUND(F45*(1+$F$4),2)</f>
    </nc>
  </rcc>
  <rcc rId="7120" sId="4">
    <nc r="J46">
      <f>ROUND(F46*(1+$F$4),2)</f>
    </nc>
  </rcc>
  <rcc rId="7121" sId="4">
    <nc r="J47">
      <f>ROUND(F47*(1+$F$4),2)</f>
    </nc>
  </rcc>
  <rcc rId="7122" sId="4">
    <nc r="J48">
      <f>ROUND(F48*(1+$F$4),2)</f>
    </nc>
  </rcc>
  <rcc rId="7123" sId="4">
    <nc r="J49">
      <f>ROUND(F49*(1+$F$4),2)</f>
    </nc>
  </rcc>
  <rcc rId="7124" sId="4">
    <oc r="N41">
      <f>ROUND(J41*(1+$F$4),2)</f>
    </oc>
    <nc r="N41">
      <f>ROUND(J41*(1+$F$4),2)</f>
    </nc>
  </rcc>
  <rcc rId="7125" sId="4">
    <oc r="N42">
      <f>ROUND(J42*(1+$F$4),2)</f>
    </oc>
    <nc r="N42">
      <f>ROUND(J42*(1+$F$4),2)</f>
    </nc>
  </rcc>
  <rcc rId="7126" sId="4" odxf="1" dxf="1">
    <nc r="N43">
      <f>ROUND(J43*(1+$F$4),2)</f>
    </nc>
    <odxf>
      <numFmt numFmtId="0" formatCode="General"/>
    </odxf>
    <ndxf>
      <numFmt numFmtId="5" formatCode="#,##0_);\(#,##0\)"/>
    </ndxf>
  </rcc>
  <rcc rId="7127" sId="4" odxf="1" dxf="1">
    <nc r="N44">
      <f>ROUND(J44*(1+$F$4),2)</f>
    </nc>
    <odxf>
      <numFmt numFmtId="0" formatCode="General"/>
    </odxf>
    <ndxf>
      <numFmt numFmtId="5" formatCode="#,##0_);\(#,##0\)"/>
    </ndxf>
  </rcc>
  <rcc rId="7128" sId="4" odxf="1" dxf="1">
    <nc r="N45">
      <f>ROUND(J45*(1+$F$4),2)</f>
    </nc>
    <odxf>
      <numFmt numFmtId="0" formatCode="General"/>
    </odxf>
    <ndxf>
      <numFmt numFmtId="5" formatCode="#,##0_);\(#,##0\)"/>
    </ndxf>
  </rcc>
  <rcc rId="7129" sId="4" odxf="1" dxf="1">
    <nc r="N46">
      <f>ROUND(J46*(1+$F$4),2)</f>
    </nc>
    <odxf>
      <numFmt numFmtId="0" formatCode="General"/>
    </odxf>
    <ndxf>
      <numFmt numFmtId="5" formatCode="#,##0_);\(#,##0\)"/>
    </ndxf>
  </rcc>
  <rcc rId="7130" sId="4" odxf="1" dxf="1">
    <nc r="N47">
      <f>ROUND(J47*(1+$F$4),2)</f>
    </nc>
    <odxf>
      <numFmt numFmtId="0" formatCode="General"/>
    </odxf>
    <ndxf>
      <numFmt numFmtId="5" formatCode="#,##0_);\(#,##0\)"/>
    </ndxf>
  </rcc>
  <rcc rId="7131" sId="4" odxf="1" dxf="1">
    <nc r="N48">
      <f>ROUND(J48*(1+$F$4),2)</f>
    </nc>
    <odxf>
      <numFmt numFmtId="0" formatCode="General"/>
    </odxf>
    <ndxf>
      <numFmt numFmtId="5" formatCode="#,##0_);\(#,##0\)"/>
    </ndxf>
  </rcc>
  <rcc rId="7132" sId="4" odxf="1" dxf="1">
    <nc r="N49">
      <f>ROUND(J49*(1+$F$4),2)</f>
    </nc>
    <odxf>
      <numFmt numFmtId="0" formatCode="General"/>
    </odxf>
    <ndxf>
      <numFmt numFmtId="5" formatCode="#,##0_);\(#,##0\)"/>
    </ndxf>
  </rcc>
  <rcc rId="7133" sId="4">
    <oc r="R41">
      <f>ROUND(N41*(1+$F$4),2)</f>
    </oc>
    <nc r="R41">
      <f>ROUND(N41*(1+$F$4),2)</f>
    </nc>
  </rcc>
  <rcc rId="7134" sId="4">
    <oc r="R42">
      <f>ROUND(N42*(1+$F$4),2)</f>
    </oc>
    <nc r="R42">
      <f>ROUND(N42*(1+$F$4),2)</f>
    </nc>
  </rcc>
  <rcc rId="7135" sId="4" odxf="1" dxf="1">
    <nc r="R43">
      <f>ROUND(N43*(1+$F$4),2)</f>
    </nc>
    <odxf>
      <numFmt numFmtId="0" formatCode="General"/>
    </odxf>
    <ndxf>
      <numFmt numFmtId="5" formatCode="#,##0_);\(#,##0\)"/>
    </ndxf>
  </rcc>
  <rcc rId="7136" sId="4" odxf="1" dxf="1">
    <nc r="R44">
      <f>ROUND(N44*(1+$F$4),2)</f>
    </nc>
    <odxf>
      <numFmt numFmtId="0" formatCode="General"/>
    </odxf>
    <ndxf>
      <numFmt numFmtId="5" formatCode="#,##0_);\(#,##0\)"/>
    </ndxf>
  </rcc>
  <rcc rId="7137" sId="4" odxf="1" dxf="1">
    <nc r="R45">
      <f>ROUND(N45*(1+$F$4),2)</f>
    </nc>
    <odxf>
      <numFmt numFmtId="0" formatCode="General"/>
    </odxf>
    <ndxf>
      <numFmt numFmtId="5" formatCode="#,##0_);\(#,##0\)"/>
    </ndxf>
  </rcc>
  <rcc rId="7138" sId="4" odxf="1" dxf="1">
    <nc r="R46">
      <f>ROUND(N46*(1+$F$4),2)</f>
    </nc>
    <odxf>
      <numFmt numFmtId="0" formatCode="General"/>
    </odxf>
    <ndxf>
      <numFmt numFmtId="5" formatCode="#,##0_);\(#,##0\)"/>
    </ndxf>
  </rcc>
  <rcc rId="7139" sId="4" odxf="1" dxf="1">
    <nc r="R47">
      <f>ROUND(N47*(1+$F$4),2)</f>
    </nc>
    <odxf>
      <numFmt numFmtId="0" formatCode="General"/>
    </odxf>
    <ndxf>
      <numFmt numFmtId="5" formatCode="#,##0_);\(#,##0\)"/>
    </ndxf>
  </rcc>
  <rcc rId="7140" sId="4" odxf="1" dxf="1">
    <nc r="R48">
      <f>ROUND(N48*(1+$F$4),2)</f>
    </nc>
    <odxf>
      <numFmt numFmtId="0" formatCode="General"/>
    </odxf>
    <ndxf>
      <numFmt numFmtId="5" formatCode="#,##0_);\(#,##0\)"/>
    </ndxf>
  </rcc>
  <rcc rId="7141" sId="4" odxf="1" dxf="1">
    <nc r="R49">
      <f>ROUND(N49*(1+$F$4),2)</f>
    </nc>
    <odxf>
      <numFmt numFmtId="0" formatCode="General"/>
    </odxf>
    <ndxf>
      <numFmt numFmtId="5" formatCode="#,##0_);\(#,##0\)"/>
    </ndxf>
  </rcc>
  <rcc rId="7142" sId="4">
    <oc r="V41">
      <f>ROUND(R41*(1+$F$4),2)</f>
    </oc>
    <nc r="V41">
      <f>ROUND(R41*(1+$F$4),2)</f>
    </nc>
  </rcc>
  <rcc rId="7143" sId="4">
    <oc r="V42">
      <f>ROUND(R42*(1+$F$4),2)</f>
    </oc>
    <nc r="V42">
      <f>ROUND(R42*(1+$F$4),2)</f>
    </nc>
  </rcc>
  <rcc rId="7144" sId="4" odxf="1" dxf="1">
    <nc r="V43">
      <f>ROUND(R43*(1+$F$4),2)</f>
    </nc>
    <odxf>
      <numFmt numFmtId="0" formatCode="General"/>
    </odxf>
    <ndxf>
      <numFmt numFmtId="5" formatCode="#,##0_);\(#,##0\)"/>
    </ndxf>
  </rcc>
  <rcc rId="7145" sId="4" odxf="1" dxf="1">
    <nc r="V44">
      <f>ROUND(R44*(1+$F$4),2)</f>
    </nc>
    <odxf>
      <numFmt numFmtId="0" formatCode="General"/>
    </odxf>
    <ndxf>
      <numFmt numFmtId="5" formatCode="#,##0_);\(#,##0\)"/>
    </ndxf>
  </rcc>
  <rcc rId="7146" sId="4" odxf="1" dxf="1">
    <nc r="V45">
      <f>ROUND(R45*(1+$F$4),2)</f>
    </nc>
    <odxf>
      <numFmt numFmtId="0" formatCode="General"/>
    </odxf>
    <ndxf>
      <numFmt numFmtId="5" formatCode="#,##0_);\(#,##0\)"/>
    </ndxf>
  </rcc>
  <rcc rId="7147" sId="4" odxf="1" dxf="1">
    <nc r="V46">
      <f>ROUND(R46*(1+$F$4),2)</f>
    </nc>
    <odxf>
      <numFmt numFmtId="0" formatCode="General"/>
    </odxf>
    <ndxf>
      <numFmt numFmtId="5" formatCode="#,##0_);\(#,##0\)"/>
    </ndxf>
  </rcc>
  <rcc rId="7148" sId="4" odxf="1" dxf="1">
    <nc r="V47">
      <f>ROUND(R47*(1+$F$4),2)</f>
    </nc>
    <odxf>
      <numFmt numFmtId="0" formatCode="General"/>
    </odxf>
    <ndxf>
      <numFmt numFmtId="5" formatCode="#,##0_);\(#,##0\)"/>
    </ndxf>
  </rcc>
  <rcc rId="7149" sId="4" odxf="1" dxf="1">
    <nc r="V48">
      <f>ROUND(R48*(1+$F$4),2)</f>
    </nc>
    <odxf>
      <numFmt numFmtId="0" formatCode="General"/>
    </odxf>
    <ndxf>
      <numFmt numFmtId="5" formatCode="#,##0_);\(#,##0\)"/>
    </ndxf>
  </rcc>
  <rcc rId="7150" sId="4" odxf="1" dxf="1">
    <nc r="V49">
      <f>ROUND(R49*(1+$F$4),2)</f>
    </nc>
    <odxf>
      <numFmt numFmtId="0" formatCode="General"/>
    </odxf>
    <ndxf>
      <numFmt numFmtId="5" formatCode="#,##0_);\(#,##0\)"/>
    </ndxf>
  </rcc>
  <rcc rId="7151" sId="5">
    <oc r="F26">
      <f>ROUND(B26*(1+$F$4),2)</f>
    </oc>
    <nc r="F26">
      <f>ROUND(B26*(1+$F$4),2)</f>
    </nc>
  </rcc>
  <rcc rId="7152" sId="5">
    <nc r="F27">
      <f>ROUND(B27*(1+$F$4),2)</f>
    </nc>
  </rcc>
  <rcc rId="7153" sId="5">
    <nc r="F28">
      <f>ROUND(B28*(1+$F$4),2)</f>
    </nc>
  </rcc>
  <rcc rId="7154" sId="5">
    <nc r="F29">
      <f>ROUND(B29*(1+$F$4),2)</f>
    </nc>
  </rcc>
  <rcc rId="7155" sId="5">
    <nc r="F30">
      <f>ROUND(B30*(1+$F$4),2)</f>
    </nc>
  </rcc>
  <rcc rId="7156" sId="5">
    <nc r="F31">
      <f>ROUND(B31*(1+$F$4),2)</f>
    </nc>
  </rcc>
  <rcc rId="7157" sId="5">
    <nc r="F32">
      <f>ROUND(B32*(1+$F$4),2)</f>
    </nc>
  </rcc>
  <rcc rId="7158" sId="5">
    <nc r="F33">
      <f>ROUND(B33*(1+$F$4),2)</f>
    </nc>
  </rcc>
  <rcc rId="7159" sId="5">
    <nc r="F34">
      <f>ROUND(B34*(1+$F$4),2)</f>
    </nc>
  </rcc>
  <rcc rId="7160" sId="5">
    <nc r="F35">
      <f>ROUND(B35*(1+$F$4),2)</f>
    </nc>
  </rcc>
  <rcc rId="7161" sId="5">
    <oc r="F36">
      <f>ROUND(B36*(1+$F$4),2)</f>
    </oc>
    <nc r="F36">
      <f>ROUND(B36*(1+$F$4),2)</f>
    </nc>
  </rcc>
  <rcc rId="7162" sId="5">
    <oc r="J26">
      <f>ROUND(F26*(1+$F$4),2)</f>
    </oc>
    <nc r="J26">
      <f>ROUND(F26*(1+$F$4),2)</f>
    </nc>
  </rcc>
  <rcc rId="7163" sId="5">
    <nc r="J27">
      <f>ROUND(F27*(1+$F$4),2)</f>
    </nc>
  </rcc>
  <rcc rId="7164" sId="5">
    <nc r="J28">
      <f>ROUND(F28*(1+$F$4),2)</f>
    </nc>
  </rcc>
  <rcc rId="7165" sId="5">
    <nc r="J29">
      <f>ROUND(F29*(1+$F$4),2)</f>
    </nc>
  </rcc>
  <rcc rId="7166" sId="5">
    <nc r="J30">
      <f>ROUND(F30*(1+$F$4),2)</f>
    </nc>
  </rcc>
  <rcc rId="7167" sId="5">
    <nc r="J31">
      <f>ROUND(F31*(1+$F$4),2)</f>
    </nc>
  </rcc>
  <rcc rId="7168" sId="5">
    <nc r="J32">
      <f>ROUND(F32*(1+$F$4),2)</f>
    </nc>
  </rcc>
  <rcc rId="7169" sId="5">
    <nc r="J33">
      <f>ROUND(F33*(1+$F$4),2)</f>
    </nc>
  </rcc>
  <rcc rId="7170" sId="5">
    <nc r="J34">
      <f>ROUND(F34*(1+$F$4),2)</f>
    </nc>
  </rcc>
  <rcc rId="7171" sId="5">
    <nc r="J35">
      <f>ROUND(F35*(1+$F$4),2)</f>
    </nc>
  </rcc>
  <rcc rId="7172" sId="5">
    <oc r="J36">
      <f>ROUND(F36*(1+$F$4),2)</f>
    </oc>
    <nc r="J36">
      <f>ROUND(F36*(1+$F$4),2)</f>
    </nc>
  </rcc>
  <rcc rId="7173" sId="5">
    <oc r="N26">
      <f>ROUND(J26*(1+$F$4),2)</f>
    </oc>
    <nc r="N26">
      <f>ROUND(J26*(1+$F$4),2)</f>
    </nc>
  </rcc>
  <rcc rId="7174" sId="5" odxf="1" dxf="1">
    <nc r="N27">
      <f>ROUND(J27*(1+$F$4),2)</f>
    </nc>
    <odxf>
      <numFmt numFmtId="0" formatCode="General"/>
    </odxf>
    <ndxf>
      <numFmt numFmtId="5" formatCode="#,##0_);\(#,##0\)"/>
    </ndxf>
  </rcc>
  <rcc rId="7175" sId="5" odxf="1" dxf="1">
    <nc r="N28">
      <f>ROUND(J28*(1+$F$4),2)</f>
    </nc>
    <odxf>
      <numFmt numFmtId="0" formatCode="General"/>
    </odxf>
    <ndxf>
      <numFmt numFmtId="5" formatCode="#,##0_);\(#,##0\)"/>
    </ndxf>
  </rcc>
  <rcc rId="7176" sId="5" odxf="1" dxf="1">
    <nc r="N29">
      <f>ROUND(J29*(1+$F$4),2)</f>
    </nc>
    <odxf>
      <numFmt numFmtId="0" formatCode="General"/>
    </odxf>
    <ndxf>
      <numFmt numFmtId="5" formatCode="#,##0_);\(#,##0\)"/>
    </ndxf>
  </rcc>
  <rcc rId="7177" sId="5" odxf="1" dxf="1">
    <nc r="N30">
      <f>ROUND(J30*(1+$F$4),2)</f>
    </nc>
    <odxf>
      <numFmt numFmtId="0" formatCode="General"/>
    </odxf>
    <ndxf>
      <numFmt numFmtId="5" formatCode="#,##0_);\(#,##0\)"/>
    </ndxf>
  </rcc>
  <rcc rId="7178" sId="5" odxf="1" dxf="1">
    <nc r="N31">
      <f>ROUND(J31*(1+$F$4),2)</f>
    </nc>
    <odxf>
      <numFmt numFmtId="0" formatCode="General"/>
    </odxf>
    <ndxf>
      <numFmt numFmtId="5" formatCode="#,##0_);\(#,##0\)"/>
    </ndxf>
  </rcc>
  <rcc rId="7179" sId="5" odxf="1" dxf="1">
    <nc r="N32">
      <f>ROUND(J32*(1+$F$4),2)</f>
    </nc>
    <odxf>
      <numFmt numFmtId="0" formatCode="General"/>
    </odxf>
    <ndxf>
      <numFmt numFmtId="5" formatCode="#,##0_);\(#,##0\)"/>
    </ndxf>
  </rcc>
  <rcc rId="7180" sId="5" odxf="1" dxf="1">
    <nc r="N33">
      <f>ROUND(J33*(1+$F$4),2)</f>
    </nc>
    <odxf>
      <numFmt numFmtId="0" formatCode="General"/>
    </odxf>
    <ndxf>
      <numFmt numFmtId="5" formatCode="#,##0_);\(#,##0\)"/>
    </ndxf>
  </rcc>
  <rcc rId="7181" sId="5" odxf="1" dxf="1">
    <nc r="N34">
      <f>ROUND(J34*(1+$F$4),2)</f>
    </nc>
    <odxf>
      <numFmt numFmtId="0" formatCode="General"/>
    </odxf>
    <ndxf>
      <numFmt numFmtId="5" formatCode="#,##0_);\(#,##0\)"/>
    </ndxf>
  </rcc>
  <rcc rId="7182" sId="5" odxf="1" dxf="1">
    <nc r="N35">
      <f>ROUND(J35*(1+$F$4),2)</f>
    </nc>
    <odxf>
      <numFmt numFmtId="0" formatCode="General"/>
    </odxf>
    <ndxf>
      <numFmt numFmtId="5" formatCode="#,##0_);\(#,##0\)"/>
    </ndxf>
  </rcc>
  <rcc rId="7183" sId="5">
    <oc r="N36">
      <f>ROUND(J36*(1+$F$4),2)</f>
    </oc>
    <nc r="N36">
      <f>ROUND(J36*(1+$F$4),2)</f>
    </nc>
  </rcc>
  <rcc rId="7184" sId="5">
    <oc r="R26">
      <f>ROUND(N26*(1+$F$4),2)</f>
    </oc>
    <nc r="R26">
      <f>ROUND(N26*(1+$F$4),2)</f>
    </nc>
  </rcc>
  <rcc rId="7185" sId="5" odxf="1" dxf="1">
    <nc r="R27">
      <f>ROUND(N27*(1+$F$4),2)</f>
    </nc>
    <odxf>
      <numFmt numFmtId="0" formatCode="General"/>
    </odxf>
    <ndxf>
      <numFmt numFmtId="5" formatCode="#,##0_);\(#,##0\)"/>
    </ndxf>
  </rcc>
  <rcc rId="7186" sId="5" odxf="1" dxf="1">
    <nc r="R28">
      <f>ROUND(N28*(1+$F$4),2)</f>
    </nc>
    <odxf>
      <numFmt numFmtId="0" formatCode="General"/>
    </odxf>
    <ndxf>
      <numFmt numFmtId="5" formatCode="#,##0_);\(#,##0\)"/>
    </ndxf>
  </rcc>
  <rcc rId="7187" sId="5" odxf="1" dxf="1">
    <nc r="R29">
      <f>ROUND(N29*(1+$F$4),2)</f>
    </nc>
    <odxf>
      <numFmt numFmtId="0" formatCode="General"/>
    </odxf>
    <ndxf>
      <numFmt numFmtId="5" formatCode="#,##0_);\(#,##0\)"/>
    </ndxf>
  </rcc>
  <rcc rId="7188" sId="5" odxf="1" dxf="1">
    <nc r="R30">
      <f>ROUND(N30*(1+$F$4),2)</f>
    </nc>
    <odxf>
      <numFmt numFmtId="0" formatCode="General"/>
    </odxf>
    <ndxf>
      <numFmt numFmtId="5" formatCode="#,##0_);\(#,##0\)"/>
    </ndxf>
  </rcc>
  <rcc rId="7189" sId="5" odxf="1" dxf="1">
    <nc r="R31">
      <f>ROUND(N31*(1+$F$4),2)</f>
    </nc>
    <odxf>
      <numFmt numFmtId="0" formatCode="General"/>
    </odxf>
    <ndxf>
      <numFmt numFmtId="5" formatCode="#,##0_);\(#,##0\)"/>
    </ndxf>
  </rcc>
  <rcc rId="7190" sId="5" odxf="1" dxf="1">
    <nc r="R32">
      <f>ROUND(N32*(1+$F$4),2)</f>
    </nc>
    <odxf>
      <numFmt numFmtId="0" formatCode="General"/>
    </odxf>
    <ndxf>
      <numFmt numFmtId="5" formatCode="#,##0_);\(#,##0\)"/>
    </ndxf>
  </rcc>
  <rcc rId="7191" sId="5" odxf="1" dxf="1">
    <nc r="R33">
      <f>ROUND(N33*(1+$F$4),2)</f>
    </nc>
    <odxf>
      <numFmt numFmtId="0" formatCode="General"/>
    </odxf>
    <ndxf>
      <numFmt numFmtId="5" formatCode="#,##0_);\(#,##0\)"/>
    </ndxf>
  </rcc>
  <rcc rId="7192" sId="5" odxf="1" dxf="1">
    <nc r="R34">
      <f>ROUND(N34*(1+$F$4),2)</f>
    </nc>
    <odxf>
      <numFmt numFmtId="0" formatCode="General"/>
    </odxf>
    <ndxf>
      <numFmt numFmtId="5" formatCode="#,##0_);\(#,##0\)"/>
    </ndxf>
  </rcc>
  <rcc rId="7193" sId="5" odxf="1" dxf="1">
    <nc r="R35">
      <f>ROUND(N35*(1+$F$4),2)</f>
    </nc>
    <odxf>
      <numFmt numFmtId="0" formatCode="General"/>
    </odxf>
    <ndxf>
      <numFmt numFmtId="5" formatCode="#,##0_);\(#,##0\)"/>
    </ndxf>
  </rcc>
  <rcc rId="7194" sId="5">
    <oc r="R36">
      <f>ROUND(N36*(1+$F$4),2)</f>
    </oc>
    <nc r="R36">
      <f>ROUND(N36*(1+$F$4),2)</f>
    </nc>
  </rcc>
  <rcc rId="7195" sId="5">
    <oc r="V26">
      <f>ROUND(R26*(1+$F$4),2)</f>
    </oc>
    <nc r="V26">
      <f>ROUND(R26*(1+$F$4),2)</f>
    </nc>
  </rcc>
  <rcc rId="7196" sId="5" odxf="1" dxf="1">
    <nc r="V27">
      <f>ROUND(R27*(1+$F$4),2)</f>
    </nc>
    <odxf>
      <numFmt numFmtId="0" formatCode="General"/>
    </odxf>
    <ndxf>
      <numFmt numFmtId="5" formatCode="#,##0_);\(#,##0\)"/>
    </ndxf>
  </rcc>
  <rcc rId="7197" sId="5" odxf="1" dxf="1">
    <nc r="V28">
      <f>ROUND(R28*(1+$F$4),2)</f>
    </nc>
    <odxf>
      <numFmt numFmtId="0" formatCode="General"/>
    </odxf>
    <ndxf>
      <numFmt numFmtId="5" formatCode="#,##0_);\(#,##0\)"/>
    </ndxf>
  </rcc>
  <rcc rId="7198" sId="5" odxf="1" dxf="1">
    <nc r="V29">
      <f>ROUND(R29*(1+$F$4),2)</f>
    </nc>
    <odxf>
      <numFmt numFmtId="0" formatCode="General"/>
    </odxf>
    <ndxf>
      <numFmt numFmtId="5" formatCode="#,##0_);\(#,##0\)"/>
    </ndxf>
  </rcc>
  <rcc rId="7199" sId="5" odxf="1" dxf="1">
    <nc r="V30">
      <f>ROUND(R30*(1+$F$4),2)</f>
    </nc>
    <odxf>
      <numFmt numFmtId="0" formatCode="General"/>
    </odxf>
    <ndxf>
      <numFmt numFmtId="5" formatCode="#,##0_);\(#,##0\)"/>
    </ndxf>
  </rcc>
  <rcc rId="7200" sId="5" odxf="1" dxf="1">
    <nc r="V31">
      <f>ROUND(R31*(1+$F$4),2)</f>
    </nc>
    <odxf>
      <numFmt numFmtId="0" formatCode="General"/>
    </odxf>
    <ndxf>
      <numFmt numFmtId="5" formatCode="#,##0_);\(#,##0\)"/>
    </ndxf>
  </rcc>
  <rcc rId="7201" sId="5" odxf="1" dxf="1">
    <nc r="V32">
      <f>ROUND(R32*(1+$F$4),2)</f>
    </nc>
    <odxf>
      <numFmt numFmtId="0" formatCode="General"/>
    </odxf>
    <ndxf>
      <numFmt numFmtId="5" formatCode="#,##0_);\(#,##0\)"/>
    </ndxf>
  </rcc>
  <rcc rId="7202" sId="5" odxf="1" dxf="1">
    <nc r="V33">
      <f>ROUND(R33*(1+$F$4),2)</f>
    </nc>
    <odxf>
      <numFmt numFmtId="0" formatCode="General"/>
    </odxf>
    <ndxf>
      <numFmt numFmtId="5" formatCode="#,##0_);\(#,##0\)"/>
    </ndxf>
  </rcc>
  <rcc rId="7203" sId="5" odxf="1" dxf="1">
    <nc r="V34">
      <f>ROUND(R34*(1+$F$4),2)</f>
    </nc>
    <odxf>
      <numFmt numFmtId="0" formatCode="General"/>
    </odxf>
    <ndxf>
      <numFmt numFmtId="5" formatCode="#,##0_);\(#,##0\)"/>
    </ndxf>
  </rcc>
  <rcc rId="7204" sId="5" odxf="1" dxf="1">
    <nc r="V35">
      <f>ROUND(R35*(1+$F$4),2)</f>
    </nc>
    <odxf>
      <numFmt numFmtId="0" formatCode="General"/>
    </odxf>
    <ndxf>
      <numFmt numFmtId="5" formatCode="#,##0_);\(#,##0\)"/>
    </ndxf>
  </rcc>
  <rcc rId="7205" sId="5">
    <oc r="V36">
      <f>ROUND(R36*(1+$F$4),2)</f>
    </oc>
    <nc r="V36">
      <f>ROUND(R36*(1+$F$4),2)</f>
    </nc>
  </rcc>
  <rcc rId="7206" sId="5">
    <nc r="F43">
      <f>ROUND(B43*(1+$F$4),2)</f>
    </nc>
  </rcc>
  <rcc rId="7207" sId="5">
    <nc r="F44">
      <f>ROUND(B44*(1+$F$4),2)</f>
    </nc>
  </rcc>
  <rcc rId="7208" sId="5">
    <nc r="F45">
      <f>ROUND(B45*(1+$F$4),2)</f>
    </nc>
  </rcc>
  <rcc rId="7209" sId="5">
    <nc r="F46">
      <f>ROUND(B46*(1+$F$4),2)</f>
    </nc>
  </rcc>
  <rcc rId="7210" sId="5">
    <nc r="F47">
      <f>ROUND(B47*(1+$F$4),2)</f>
    </nc>
  </rcc>
  <rcc rId="7211" sId="5">
    <nc r="F48">
      <f>ROUND(B48*(1+$F$4),2)</f>
    </nc>
  </rcc>
  <rcc rId="7212" sId="5">
    <nc r="F49">
      <f>ROUND(B49*(1+$F$4),2)</f>
    </nc>
  </rcc>
  <rcc rId="7213" sId="5">
    <oc r="J41">
      <f>ROUND(F41*(1+$F$4),2)</f>
    </oc>
    <nc r="J41">
      <f>ROUND(F41*(1+$F$4),2)</f>
    </nc>
  </rcc>
  <rcc rId="7214" sId="5">
    <oc r="J42">
      <f>ROUND(F42*(1+$F$4),2)</f>
    </oc>
    <nc r="J42">
      <f>ROUND(F42*(1+$F$4),2)</f>
    </nc>
  </rcc>
  <rcc rId="7215" sId="5">
    <nc r="J43">
      <f>ROUND(F43*(1+$F$4),2)</f>
    </nc>
  </rcc>
  <rcc rId="7216" sId="5">
    <nc r="J44">
      <f>ROUND(F44*(1+$F$4),2)</f>
    </nc>
  </rcc>
  <rcc rId="7217" sId="5">
    <nc r="J45">
      <f>ROUND(F45*(1+$F$4),2)</f>
    </nc>
  </rcc>
  <rcc rId="7218" sId="5">
    <nc r="J46">
      <f>ROUND(F46*(1+$F$4),2)</f>
    </nc>
  </rcc>
  <rcc rId="7219" sId="5">
    <nc r="J47">
      <f>ROUND(F47*(1+$F$4),2)</f>
    </nc>
  </rcc>
  <rcc rId="7220" sId="5">
    <nc r="J48">
      <f>ROUND(F48*(1+$F$4),2)</f>
    </nc>
  </rcc>
  <rcc rId="7221" sId="5">
    <nc r="J49">
      <f>ROUND(F49*(1+$F$4),2)</f>
    </nc>
  </rcc>
  <rcc rId="7222" sId="5">
    <oc r="N41">
      <f>ROUND(J41*(1+$F$4),2)</f>
    </oc>
    <nc r="N41">
      <f>ROUND(J41*(1+$F$4),2)</f>
    </nc>
  </rcc>
  <rcc rId="7223" sId="5">
    <oc r="N42">
      <f>ROUND(J42*(1+$F$4),2)</f>
    </oc>
    <nc r="N42">
      <f>ROUND(J42*(1+$F$4),2)</f>
    </nc>
  </rcc>
  <rcc rId="7224" sId="5" odxf="1" dxf="1">
    <nc r="N43">
      <f>ROUND(J43*(1+$F$4),2)</f>
    </nc>
    <odxf>
      <numFmt numFmtId="0" formatCode="General"/>
    </odxf>
    <ndxf>
      <numFmt numFmtId="5" formatCode="#,##0_);\(#,##0\)"/>
    </ndxf>
  </rcc>
  <rcc rId="7225" sId="5" odxf="1" dxf="1">
    <nc r="N44">
      <f>ROUND(J44*(1+$F$4),2)</f>
    </nc>
    <odxf>
      <numFmt numFmtId="0" formatCode="General"/>
    </odxf>
    <ndxf>
      <numFmt numFmtId="5" formatCode="#,##0_);\(#,##0\)"/>
    </ndxf>
  </rcc>
  <rcc rId="7226" sId="5" odxf="1" dxf="1">
    <nc r="N45">
      <f>ROUND(J45*(1+$F$4),2)</f>
    </nc>
    <odxf>
      <numFmt numFmtId="0" formatCode="General"/>
    </odxf>
    <ndxf>
      <numFmt numFmtId="5" formatCode="#,##0_);\(#,##0\)"/>
    </ndxf>
  </rcc>
  <rcc rId="7227" sId="5" odxf="1" dxf="1">
    <nc r="N46">
      <f>ROUND(J46*(1+$F$4),2)</f>
    </nc>
    <odxf>
      <numFmt numFmtId="0" formatCode="General"/>
    </odxf>
    <ndxf>
      <numFmt numFmtId="5" formatCode="#,##0_);\(#,##0\)"/>
    </ndxf>
  </rcc>
  <rcc rId="7228" sId="5" odxf="1" dxf="1">
    <nc r="N47">
      <f>ROUND(J47*(1+$F$4),2)</f>
    </nc>
    <odxf>
      <numFmt numFmtId="0" formatCode="General"/>
    </odxf>
    <ndxf>
      <numFmt numFmtId="5" formatCode="#,##0_);\(#,##0\)"/>
    </ndxf>
  </rcc>
  <rcc rId="7229" sId="5" odxf="1" dxf="1">
    <nc r="N48">
      <f>ROUND(J48*(1+$F$4),2)</f>
    </nc>
    <odxf>
      <numFmt numFmtId="0" formatCode="General"/>
    </odxf>
    <ndxf>
      <numFmt numFmtId="5" formatCode="#,##0_);\(#,##0\)"/>
    </ndxf>
  </rcc>
  <rcc rId="7230" sId="5" odxf="1" dxf="1">
    <nc r="N49">
      <f>ROUND(J49*(1+$F$4),2)</f>
    </nc>
    <odxf>
      <numFmt numFmtId="0" formatCode="General"/>
    </odxf>
    <ndxf>
      <numFmt numFmtId="5" formatCode="#,##0_);\(#,##0\)"/>
    </ndxf>
  </rcc>
  <rcc rId="7231" sId="5">
    <oc r="R41">
      <f>ROUND(N41*(1+$F$4),2)</f>
    </oc>
    <nc r="R41">
      <f>ROUND(N41*(1+$F$4),2)</f>
    </nc>
  </rcc>
  <rcc rId="7232" sId="5">
    <oc r="R42">
      <f>ROUND(N42*(1+$F$4),2)</f>
    </oc>
    <nc r="R42">
      <f>ROUND(N42*(1+$F$4),2)</f>
    </nc>
  </rcc>
  <rcc rId="7233" sId="5" odxf="1" dxf="1">
    <nc r="R43">
      <f>ROUND(N43*(1+$F$4),2)</f>
    </nc>
    <odxf>
      <numFmt numFmtId="0" formatCode="General"/>
    </odxf>
    <ndxf>
      <numFmt numFmtId="5" formatCode="#,##0_);\(#,##0\)"/>
    </ndxf>
  </rcc>
  <rcc rId="7234" sId="5" odxf="1" dxf="1">
    <nc r="R44">
      <f>ROUND(N44*(1+$F$4),2)</f>
    </nc>
    <odxf>
      <numFmt numFmtId="0" formatCode="General"/>
    </odxf>
    <ndxf>
      <numFmt numFmtId="5" formatCode="#,##0_);\(#,##0\)"/>
    </ndxf>
  </rcc>
  <rcc rId="7235" sId="5" odxf="1" dxf="1">
    <nc r="R45">
      <f>ROUND(N45*(1+$F$4),2)</f>
    </nc>
    <odxf>
      <numFmt numFmtId="0" formatCode="General"/>
    </odxf>
    <ndxf>
      <numFmt numFmtId="5" formatCode="#,##0_);\(#,##0\)"/>
    </ndxf>
  </rcc>
  <rcc rId="7236" sId="5" odxf="1" dxf="1">
    <nc r="R46">
      <f>ROUND(N46*(1+$F$4),2)</f>
    </nc>
    <odxf>
      <numFmt numFmtId="0" formatCode="General"/>
    </odxf>
    <ndxf>
      <numFmt numFmtId="5" formatCode="#,##0_);\(#,##0\)"/>
    </ndxf>
  </rcc>
  <rcc rId="7237" sId="5" odxf="1" dxf="1">
    <nc r="R47">
      <f>ROUND(N47*(1+$F$4),2)</f>
    </nc>
    <odxf>
      <numFmt numFmtId="0" formatCode="General"/>
    </odxf>
    <ndxf>
      <numFmt numFmtId="5" formatCode="#,##0_);\(#,##0\)"/>
    </ndxf>
  </rcc>
  <rcc rId="7238" sId="5" odxf="1" dxf="1">
    <nc r="R48">
      <f>ROUND(N48*(1+$F$4),2)</f>
    </nc>
    <odxf>
      <numFmt numFmtId="0" formatCode="General"/>
    </odxf>
    <ndxf>
      <numFmt numFmtId="5" formatCode="#,##0_);\(#,##0\)"/>
    </ndxf>
  </rcc>
  <rcc rId="7239" sId="5" odxf="1" dxf="1">
    <nc r="R49">
      <f>ROUND(N49*(1+$F$4),2)</f>
    </nc>
    <odxf>
      <numFmt numFmtId="0" formatCode="General"/>
    </odxf>
    <ndxf>
      <numFmt numFmtId="5" formatCode="#,##0_);\(#,##0\)"/>
    </ndxf>
  </rcc>
  <rcc rId="7240" sId="5">
    <oc r="V41">
      <f>ROUND(R41*(1+$F$4),2)</f>
    </oc>
    <nc r="V41">
      <f>ROUND(R41*(1+$F$4),2)</f>
    </nc>
  </rcc>
  <rcc rId="7241" sId="5">
    <oc r="V42">
      <f>ROUND(R42*(1+$F$4),2)</f>
    </oc>
    <nc r="V42">
      <f>ROUND(R42*(1+$F$4),2)</f>
    </nc>
  </rcc>
  <rcc rId="7242" sId="5" odxf="1" dxf="1">
    <nc r="V43">
      <f>ROUND(R43*(1+$F$4),2)</f>
    </nc>
    <odxf>
      <numFmt numFmtId="0" formatCode="General"/>
    </odxf>
    <ndxf>
      <numFmt numFmtId="5" formatCode="#,##0_);\(#,##0\)"/>
    </ndxf>
  </rcc>
  <rcc rId="7243" sId="5" odxf="1" dxf="1">
    <nc r="V44">
      <f>ROUND(R44*(1+$F$4),2)</f>
    </nc>
    <odxf>
      <numFmt numFmtId="0" formatCode="General"/>
    </odxf>
    <ndxf>
      <numFmt numFmtId="5" formatCode="#,##0_);\(#,##0\)"/>
    </ndxf>
  </rcc>
  <rcc rId="7244" sId="5" odxf="1" dxf="1">
    <nc r="V45">
      <f>ROUND(R45*(1+$F$4),2)</f>
    </nc>
    <odxf>
      <numFmt numFmtId="0" formatCode="General"/>
    </odxf>
    <ndxf>
      <numFmt numFmtId="5" formatCode="#,##0_);\(#,##0\)"/>
    </ndxf>
  </rcc>
  <rcc rId="7245" sId="5" odxf="1" dxf="1">
    <nc r="V46">
      <f>ROUND(R46*(1+$F$4),2)</f>
    </nc>
    <odxf>
      <numFmt numFmtId="0" formatCode="General"/>
    </odxf>
    <ndxf>
      <numFmt numFmtId="5" formatCode="#,##0_);\(#,##0\)"/>
    </ndxf>
  </rcc>
  <rcc rId="7246" sId="5" odxf="1" dxf="1">
    <nc r="V47">
      <f>ROUND(R47*(1+$F$4),2)</f>
    </nc>
    <odxf>
      <numFmt numFmtId="0" formatCode="General"/>
    </odxf>
    <ndxf>
      <numFmt numFmtId="5" formatCode="#,##0_);\(#,##0\)"/>
    </ndxf>
  </rcc>
  <rcc rId="7247" sId="5" odxf="1" dxf="1">
    <nc r="V48">
      <f>ROUND(R48*(1+$F$4),2)</f>
    </nc>
    <odxf>
      <numFmt numFmtId="0" formatCode="General"/>
    </odxf>
    <ndxf>
      <numFmt numFmtId="5" formatCode="#,##0_);\(#,##0\)"/>
    </ndxf>
  </rcc>
  <rcc rId="7248" sId="5" odxf="1" dxf="1">
    <nc r="V49">
      <f>ROUND(R49*(1+$F$4),2)</f>
    </nc>
    <odxf>
      <numFmt numFmtId="0" formatCode="General"/>
    </odxf>
    <ndxf>
      <numFmt numFmtId="5" formatCode="#,##0_);\(#,##0\)"/>
    </ndxf>
  </rcc>
  <rcc rId="7249" sId="5">
    <oc r="F54">
      <f>ROUND(B54*(1+$F$4),2)</f>
    </oc>
    <nc r="F54">
      <f>ROUND(B54*(1+$F$4),2)</f>
    </nc>
  </rcc>
  <rcc rId="7250" sId="5">
    <oc r="F55">
      <f>ROUND(B55*(1+$F$4),2)</f>
    </oc>
    <nc r="F55">
      <f>ROUND(B55*(1+$F$4),2)</f>
    </nc>
  </rcc>
  <rcc rId="7251" sId="5">
    <nc r="F56">
      <f>ROUND(B56*(1+$F$4),2)</f>
    </nc>
  </rcc>
  <rcc rId="7252" sId="5">
    <nc r="F57">
      <f>ROUND(B57*(1+$F$4),2)</f>
    </nc>
  </rcc>
  <rcc rId="7253" sId="5">
    <nc r="F58">
      <f>ROUND(B58*(1+$F$4),2)</f>
    </nc>
  </rcc>
  <rcc rId="7254" sId="5">
    <nc r="F59">
      <f>ROUND(B59*(1+$F$4),2)</f>
    </nc>
  </rcc>
  <rcc rId="7255" sId="5">
    <nc r="F60">
      <f>ROUND(B60*(1+$F$4),2)</f>
    </nc>
  </rcc>
  <rcc rId="7256" sId="5">
    <nc r="F61">
      <f>ROUND(B61*(1+$F$4),2)</f>
    </nc>
  </rcc>
  <rcc rId="7257" sId="5">
    <nc r="F62">
      <f>ROUND(B62*(1+$F$4),2)</f>
    </nc>
  </rcc>
  <rcc rId="7258" sId="5">
    <nc r="F63">
      <f>ROUND(B63*(1+$F$4),2)</f>
    </nc>
  </rcc>
  <rcc rId="7259" sId="5">
    <oc r="J54">
      <f>ROUND(F54*(1+$F$4),2)</f>
    </oc>
    <nc r="J54">
      <f>ROUND(F54*(1+$F$4),2)</f>
    </nc>
  </rcc>
  <rcc rId="7260" sId="5">
    <oc r="J55">
      <f>ROUND(F55*(1+$F$4),2)</f>
    </oc>
    <nc r="J55">
      <f>ROUND(F55*(1+$F$4),2)</f>
    </nc>
  </rcc>
  <rcc rId="7261" sId="5">
    <nc r="J56">
      <f>ROUND(F56*(1+$F$4),2)</f>
    </nc>
  </rcc>
  <rcc rId="7262" sId="5">
    <nc r="J57">
      <f>ROUND(F57*(1+$F$4),2)</f>
    </nc>
  </rcc>
  <rcc rId="7263" sId="5">
    <nc r="J58">
      <f>ROUND(F58*(1+$F$4),2)</f>
    </nc>
  </rcc>
  <rcc rId="7264" sId="5">
    <nc r="J59">
      <f>ROUND(F59*(1+$F$4),2)</f>
    </nc>
  </rcc>
  <rcc rId="7265" sId="5">
    <nc r="J60">
      <f>ROUND(F60*(1+$F$4),2)</f>
    </nc>
  </rcc>
  <rcc rId="7266" sId="5">
    <nc r="J61">
      <f>ROUND(F61*(1+$F$4),2)</f>
    </nc>
  </rcc>
  <rcc rId="7267" sId="5">
    <nc r="J62">
      <f>ROUND(F62*(1+$F$4),2)</f>
    </nc>
  </rcc>
  <rcc rId="7268" sId="5">
    <nc r="J63">
      <f>ROUND(F63*(1+$F$4),2)</f>
    </nc>
  </rcc>
  <rcc rId="7269" sId="5">
    <oc r="N54">
      <f>ROUND(J54*(1+$F$4),2)</f>
    </oc>
    <nc r="N54">
      <f>ROUND(J54*(1+$F$4),2)</f>
    </nc>
  </rcc>
  <rcc rId="7270" sId="5">
    <oc r="N55">
      <f>ROUND(J55*(1+$F$4),2)</f>
    </oc>
    <nc r="N55">
      <f>ROUND(J55*(1+$F$4),2)</f>
    </nc>
  </rcc>
  <rcc rId="7271" sId="5" odxf="1" dxf="1">
    <nc r="N56">
      <f>ROUND(J56*(1+$F$4),2)</f>
    </nc>
    <odxf>
      <numFmt numFmtId="0" formatCode="General"/>
    </odxf>
    <ndxf>
      <numFmt numFmtId="5" formatCode="#,##0_);\(#,##0\)"/>
    </ndxf>
  </rcc>
  <rcc rId="7272" sId="5" odxf="1" dxf="1">
    <nc r="N57">
      <f>ROUND(J57*(1+$F$4),2)</f>
    </nc>
    <odxf>
      <numFmt numFmtId="0" formatCode="General"/>
    </odxf>
    <ndxf>
      <numFmt numFmtId="5" formatCode="#,##0_);\(#,##0\)"/>
    </ndxf>
  </rcc>
  <rcc rId="7273" sId="5" odxf="1" dxf="1">
    <nc r="N58">
      <f>ROUND(J58*(1+$F$4),2)</f>
    </nc>
    <odxf>
      <numFmt numFmtId="0" formatCode="General"/>
    </odxf>
    <ndxf>
      <numFmt numFmtId="5" formatCode="#,##0_);\(#,##0\)"/>
    </ndxf>
  </rcc>
  <rcc rId="7274" sId="5" odxf="1" dxf="1">
    <nc r="N59">
      <f>ROUND(J59*(1+$F$4),2)</f>
    </nc>
    <odxf>
      <numFmt numFmtId="0" formatCode="General"/>
    </odxf>
    <ndxf>
      <numFmt numFmtId="5" formatCode="#,##0_);\(#,##0\)"/>
    </ndxf>
  </rcc>
  <rcc rId="7275" sId="5" odxf="1" dxf="1">
    <nc r="N60">
      <f>ROUND(J60*(1+$F$4),2)</f>
    </nc>
    <odxf>
      <numFmt numFmtId="0" formatCode="General"/>
    </odxf>
    <ndxf>
      <numFmt numFmtId="5" formatCode="#,##0_);\(#,##0\)"/>
    </ndxf>
  </rcc>
  <rcc rId="7276" sId="5" odxf="1" dxf="1">
    <nc r="N61">
      <f>ROUND(J61*(1+$F$4),2)</f>
    </nc>
    <odxf>
      <numFmt numFmtId="0" formatCode="General"/>
    </odxf>
    <ndxf>
      <numFmt numFmtId="5" formatCode="#,##0_);\(#,##0\)"/>
    </ndxf>
  </rcc>
  <rcc rId="7277" sId="5" odxf="1" dxf="1">
    <nc r="N62">
      <f>ROUND(J62*(1+$F$4),2)</f>
    </nc>
    <odxf>
      <numFmt numFmtId="0" formatCode="General"/>
    </odxf>
    <ndxf>
      <numFmt numFmtId="5" formatCode="#,##0_);\(#,##0\)"/>
    </ndxf>
  </rcc>
  <rcc rId="7278" sId="5" odxf="1" dxf="1">
    <nc r="N63">
      <f>ROUND(J63*(1+$F$4),2)</f>
    </nc>
    <odxf>
      <numFmt numFmtId="0" formatCode="General"/>
    </odxf>
    <ndxf>
      <numFmt numFmtId="5" formatCode="#,##0_);\(#,##0\)"/>
    </ndxf>
  </rcc>
  <rcc rId="7279" sId="5">
    <oc r="R54">
      <f>ROUND(N54*(1+$F$4),2)</f>
    </oc>
    <nc r="R54">
      <f>ROUND(N54*(1+$F$4),2)</f>
    </nc>
  </rcc>
  <rcc rId="7280" sId="5">
    <oc r="R55">
      <f>ROUND(N55*(1+$F$4),2)</f>
    </oc>
    <nc r="R55">
      <f>ROUND(N55*(1+$F$4),2)</f>
    </nc>
  </rcc>
  <rcc rId="7281" sId="5" odxf="1" dxf="1">
    <nc r="R56">
      <f>ROUND(N56*(1+$F$4),2)</f>
    </nc>
    <odxf>
      <numFmt numFmtId="0" formatCode="General"/>
    </odxf>
    <ndxf>
      <numFmt numFmtId="5" formatCode="#,##0_);\(#,##0\)"/>
    </ndxf>
  </rcc>
  <rcc rId="7282" sId="5" odxf="1" dxf="1">
    <nc r="R57">
      <f>ROUND(N57*(1+$F$4),2)</f>
    </nc>
    <odxf>
      <numFmt numFmtId="0" formatCode="General"/>
    </odxf>
    <ndxf>
      <numFmt numFmtId="5" formatCode="#,##0_);\(#,##0\)"/>
    </ndxf>
  </rcc>
  <rcc rId="7283" sId="5" odxf="1" dxf="1">
    <nc r="R58">
      <f>ROUND(N58*(1+$F$4),2)</f>
    </nc>
    <odxf>
      <numFmt numFmtId="0" formatCode="General"/>
    </odxf>
    <ndxf>
      <numFmt numFmtId="5" formatCode="#,##0_);\(#,##0\)"/>
    </ndxf>
  </rcc>
  <rcc rId="7284" sId="5" odxf="1" dxf="1">
    <nc r="R59">
      <f>ROUND(N59*(1+$F$4),2)</f>
    </nc>
    <odxf>
      <numFmt numFmtId="0" formatCode="General"/>
    </odxf>
    <ndxf>
      <numFmt numFmtId="5" formatCode="#,##0_);\(#,##0\)"/>
    </ndxf>
  </rcc>
  <rcc rId="7285" sId="5" odxf="1" dxf="1">
    <nc r="R60">
      <f>ROUND(N60*(1+$F$4),2)</f>
    </nc>
    <odxf>
      <numFmt numFmtId="0" formatCode="General"/>
    </odxf>
    <ndxf>
      <numFmt numFmtId="5" formatCode="#,##0_);\(#,##0\)"/>
    </ndxf>
  </rcc>
  <rcc rId="7286" sId="5" odxf="1" dxf="1">
    <nc r="R61">
      <f>ROUND(N61*(1+$F$4),2)</f>
    </nc>
    <odxf>
      <numFmt numFmtId="0" formatCode="General"/>
    </odxf>
    <ndxf>
      <numFmt numFmtId="5" formatCode="#,##0_);\(#,##0\)"/>
    </ndxf>
  </rcc>
  <rcc rId="7287" sId="5" odxf="1" dxf="1">
    <nc r="R62">
      <f>ROUND(N62*(1+$F$4),2)</f>
    </nc>
    <odxf>
      <numFmt numFmtId="0" formatCode="General"/>
    </odxf>
    <ndxf>
      <numFmt numFmtId="5" formatCode="#,##0_);\(#,##0\)"/>
    </ndxf>
  </rcc>
  <rcc rId="7288" sId="5" odxf="1" dxf="1">
    <nc r="R63">
      <f>ROUND(N63*(1+$F$4),2)</f>
    </nc>
    <odxf>
      <numFmt numFmtId="0" formatCode="General"/>
    </odxf>
    <ndxf>
      <numFmt numFmtId="5" formatCode="#,##0_);\(#,##0\)"/>
    </ndxf>
  </rcc>
  <rcc rId="7289" sId="5">
    <oc r="V54">
      <f>ROUND(R54*(1+$F$4),2)</f>
    </oc>
    <nc r="V54">
      <f>ROUND(R54*(1+$F$4),2)</f>
    </nc>
  </rcc>
  <rcc rId="7290" sId="5">
    <oc r="V55">
      <f>ROUND(R55*(1+$F$4),2)</f>
    </oc>
    <nc r="V55">
      <f>ROUND(R55*(1+$F$4),2)</f>
    </nc>
  </rcc>
  <rcc rId="7291" sId="5" odxf="1" dxf="1">
    <nc r="V56">
      <f>ROUND(R56*(1+$F$4),2)</f>
    </nc>
    <odxf>
      <numFmt numFmtId="0" formatCode="General"/>
    </odxf>
    <ndxf>
      <numFmt numFmtId="5" formatCode="#,##0_);\(#,##0\)"/>
    </ndxf>
  </rcc>
  <rcc rId="7292" sId="5" odxf="1" dxf="1">
    <nc r="V57">
      <f>ROUND(R57*(1+$F$4),2)</f>
    </nc>
    <odxf>
      <numFmt numFmtId="0" formatCode="General"/>
    </odxf>
    <ndxf>
      <numFmt numFmtId="5" formatCode="#,##0_);\(#,##0\)"/>
    </ndxf>
  </rcc>
  <rcc rId="7293" sId="5" odxf="1" dxf="1">
    <nc r="V58">
      <f>ROUND(R58*(1+$F$4),2)</f>
    </nc>
    <odxf>
      <numFmt numFmtId="0" formatCode="General"/>
    </odxf>
    <ndxf>
      <numFmt numFmtId="5" formatCode="#,##0_);\(#,##0\)"/>
    </ndxf>
  </rcc>
  <rcc rId="7294" sId="5" odxf="1" dxf="1">
    <nc r="V59">
      <f>ROUND(R59*(1+$F$4),2)</f>
    </nc>
    <odxf>
      <numFmt numFmtId="0" formatCode="General"/>
    </odxf>
    <ndxf>
      <numFmt numFmtId="5" formatCode="#,##0_);\(#,##0\)"/>
    </ndxf>
  </rcc>
  <rcc rId="7295" sId="5" odxf="1" dxf="1">
    <nc r="V60">
      <f>ROUND(R60*(1+$F$4),2)</f>
    </nc>
    <odxf>
      <numFmt numFmtId="0" formatCode="General"/>
    </odxf>
    <ndxf>
      <numFmt numFmtId="5" formatCode="#,##0_);\(#,##0\)"/>
    </ndxf>
  </rcc>
  <rcc rId="7296" sId="5" odxf="1" dxf="1">
    <nc r="V61">
      <f>ROUND(R61*(1+$F$4),2)</f>
    </nc>
    <odxf>
      <numFmt numFmtId="0" formatCode="General"/>
    </odxf>
    <ndxf>
      <numFmt numFmtId="5" formatCode="#,##0_);\(#,##0\)"/>
    </ndxf>
  </rcc>
  <rcc rId="7297" sId="5" odxf="1" dxf="1">
    <nc r="V62">
      <f>ROUND(R62*(1+$F$4),2)</f>
    </nc>
    <odxf>
      <numFmt numFmtId="0" formatCode="General"/>
    </odxf>
    <ndxf>
      <numFmt numFmtId="5" formatCode="#,##0_);\(#,##0\)"/>
    </ndxf>
  </rcc>
  <rcc rId="7298" sId="5" odxf="1" dxf="1">
    <nc r="V63">
      <f>ROUND(R63*(1+$F$4),2)</f>
    </nc>
    <odxf>
      <numFmt numFmtId="0" formatCode="General"/>
    </odxf>
    <ndxf>
      <numFmt numFmtId="5" formatCode="#,##0_);\(#,##0\)"/>
    </ndxf>
  </rcc>
  <rcc rId="7299" sId="1">
    <nc r="F42">
      <f>ROUND(B42*(1+$F$4),2)</f>
    </nc>
  </rcc>
  <rcc rId="7300" sId="1" odxf="1" dxf="1">
    <nc r="F43">
      <f>ROUND(B43*(1+$F$4),2)</f>
    </nc>
    <odxf>
      <alignment horizontal="right" vertical="top" readingOrder="0"/>
    </odxf>
    <ndxf>
      <alignment horizontal="general" vertical="bottom" readingOrder="0"/>
    </ndxf>
  </rcc>
  <rcc rId="7301" sId="1">
    <nc r="F44">
      <f>ROUND(B44*(1+$F$4),2)</f>
    </nc>
  </rcc>
  <rcc rId="7302" sId="1">
    <nc r="F45">
      <f>ROUND(B45*(1+$F$4),2)</f>
    </nc>
  </rcc>
  <rcc rId="7303" sId="1">
    <nc r="F46">
      <f>ROUND(B46*(1+$F$4),2)</f>
    </nc>
  </rcc>
  <rcc rId="7304" sId="1">
    <nc r="F47">
      <f>ROUND(B47*(1+$F$4),2)</f>
    </nc>
  </rcc>
  <rcc rId="7305" sId="1">
    <nc r="F48">
      <f>ROUND(B48*(1+$F$4),2)</f>
    </nc>
  </rcc>
  <rcc rId="7306" sId="1">
    <nc r="F49">
      <f>ROUND(B49*(1+$F$4),2)</f>
    </nc>
  </rcc>
  <rcc rId="7307" sId="1">
    <nc r="F50">
      <f>ROUND(B50*(1+$F$4),2)</f>
    </nc>
  </rcc>
  <rcc rId="7308" sId="1" odxf="1" dxf="1">
    <oc r="J43">
      <f>ROUND(F43*(1+$F$4),2)</f>
    </oc>
    <nc r="J43">
      <f>ROUND(F43*(1+$F$4),2)</f>
    </nc>
    <odxf>
      <numFmt numFmtId="7" formatCode="#,##0.00_);\(#,##0.00\)"/>
    </odxf>
    <ndxf>
      <numFmt numFmtId="5" formatCode="#,##0_);\(#,##0\)"/>
    </ndxf>
  </rcc>
  <rcc rId="7309" sId="1">
    <nc r="J44">
      <f>ROUND(F44*(1+$F$4),2)</f>
    </nc>
  </rcc>
  <rcc rId="7310" sId="1">
    <nc r="J45">
      <f>ROUND(F45*(1+$F$4),2)</f>
    </nc>
  </rcc>
  <rcc rId="7311" sId="1">
    <nc r="J46">
      <f>ROUND(F46*(1+$F$4),2)</f>
    </nc>
  </rcc>
  <rcc rId="7312" sId="1">
    <nc r="J47">
      <f>ROUND(F47*(1+$F$4),2)</f>
    </nc>
  </rcc>
  <rcc rId="7313" sId="1">
    <nc r="J48">
      <f>ROUND(F48*(1+$F$4),2)</f>
    </nc>
  </rcc>
  <rcc rId="7314" sId="1">
    <nc r="J49">
      <f>ROUND(F49*(1+$F$4),2)</f>
    </nc>
  </rcc>
  <rcc rId="7315" sId="1">
    <nc r="J50">
      <f>ROUND(F50*(1+$F$4),2)</f>
    </nc>
  </rcc>
  <rcc rId="7316" sId="1">
    <oc r="N42">
      <f>ROUND(J42*(1+$F$4),2)</f>
    </oc>
    <nc r="N42">
      <f>ROUND(J42*(1+$F$4),2)</f>
    </nc>
  </rcc>
  <rcc rId="7317" sId="1" odxf="1" dxf="1">
    <oc r="N43">
      <f>ROUND(J43*(1+$F$4),2)</f>
    </oc>
    <nc r="N43">
      <f>ROUND(J43*(1+$F$4),2)</f>
    </nc>
    <odxf>
      <numFmt numFmtId="7" formatCode="#,##0.00_);\(#,##0.00\)"/>
    </odxf>
    <ndxf>
      <numFmt numFmtId="5" formatCode="#,##0_);\(#,##0\)"/>
    </ndxf>
  </rcc>
  <rcc rId="7318" sId="1" odxf="1" dxf="1">
    <nc r="N44">
      <f>ROUND(J44*(1+$F$4),2)</f>
    </nc>
    <odxf>
      <numFmt numFmtId="0" formatCode="General"/>
    </odxf>
    <ndxf>
      <numFmt numFmtId="5" formatCode="#,##0_);\(#,##0\)"/>
    </ndxf>
  </rcc>
  <rcc rId="7319" sId="1" odxf="1" dxf="1">
    <nc r="N45">
      <f>ROUND(J45*(1+$F$4),2)</f>
    </nc>
    <odxf>
      <numFmt numFmtId="0" formatCode="General"/>
    </odxf>
    <ndxf>
      <numFmt numFmtId="5" formatCode="#,##0_);\(#,##0\)"/>
    </ndxf>
  </rcc>
  <rcc rId="7320" sId="1" odxf="1" dxf="1">
    <nc r="N46">
      <f>ROUND(J46*(1+$F$4),2)</f>
    </nc>
    <odxf>
      <numFmt numFmtId="0" formatCode="General"/>
    </odxf>
    <ndxf>
      <numFmt numFmtId="5" formatCode="#,##0_);\(#,##0\)"/>
    </ndxf>
  </rcc>
  <rcc rId="7321" sId="1" odxf="1" dxf="1">
    <nc r="N47">
      <f>ROUND(J47*(1+$F$4),2)</f>
    </nc>
    <odxf>
      <numFmt numFmtId="0" formatCode="General"/>
    </odxf>
    <ndxf>
      <numFmt numFmtId="5" formatCode="#,##0_);\(#,##0\)"/>
    </ndxf>
  </rcc>
  <rcc rId="7322" sId="1" odxf="1" dxf="1">
    <nc r="N48">
      <f>ROUND(J48*(1+$F$4),2)</f>
    </nc>
    <odxf>
      <numFmt numFmtId="0" formatCode="General"/>
    </odxf>
    <ndxf>
      <numFmt numFmtId="5" formatCode="#,##0_);\(#,##0\)"/>
    </ndxf>
  </rcc>
  <rcc rId="7323" sId="1" odxf="1" dxf="1">
    <nc r="N49">
      <f>ROUND(J49*(1+$F$4),2)</f>
    </nc>
    <odxf>
      <numFmt numFmtId="0" formatCode="General"/>
    </odxf>
    <ndxf>
      <numFmt numFmtId="5" formatCode="#,##0_);\(#,##0\)"/>
    </ndxf>
  </rcc>
  <rcc rId="7324" sId="1" odxf="1" dxf="1">
    <nc r="N50">
      <f>ROUND(J50*(1+$F$4),2)</f>
    </nc>
    <odxf>
      <numFmt numFmtId="0" formatCode="General"/>
    </odxf>
    <ndxf>
      <numFmt numFmtId="5" formatCode="#,##0_);\(#,##0\)"/>
    </ndxf>
  </rcc>
  <rcc rId="7325" sId="1">
    <oc r="R42">
      <f>ROUND(N42*(1+$F$4),2)</f>
    </oc>
    <nc r="R42">
      <f>ROUND(N42*(1+$F$4),2)</f>
    </nc>
  </rcc>
  <rcc rId="7326" sId="1" odxf="1" dxf="1">
    <oc r="R43">
      <f>ROUND(N43*(1+$F$4),2)</f>
    </oc>
    <nc r="R43">
      <f>ROUND(N43*(1+$F$4),2)</f>
    </nc>
    <odxf>
      <numFmt numFmtId="7" formatCode="#,##0.00_);\(#,##0.00\)"/>
    </odxf>
    <ndxf>
      <numFmt numFmtId="5" formatCode="#,##0_);\(#,##0\)"/>
    </ndxf>
  </rcc>
  <rcc rId="7327" sId="1" odxf="1" dxf="1">
    <nc r="R44">
      <f>ROUND(N44*(1+$F$4),2)</f>
    </nc>
    <odxf>
      <numFmt numFmtId="0" formatCode="General"/>
    </odxf>
    <ndxf>
      <numFmt numFmtId="5" formatCode="#,##0_);\(#,##0\)"/>
    </ndxf>
  </rcc>
  <rcc rId="7328" sId="1" odxf="1" dxf="1">
    <nc r="R45">
      <f>ROUND(N45*(1+$F$4),2)</f>
    </nc>
    <odxf>
      <numFmt numFmtId="0" formatCode="General"/>
    </odxf>
    <ndxf>
      <numFmt numFmtId="5" formatCode="#,##0_);\(#,##0\)"/>
    </ndxf>
  </rcc>
  <rcc rId="7329" sId="1" odxf="1" dxf="1">
    <nc r="R46">
      <f>ROUND(N46*(1+$F$4),2)</f>
    </nc>
    <odxf>
      <numFmt numFmtId="0" formatCode="General"/>
    </odxf>
    <ndxf>
      <numFmt numFmtId="5" formatCode="#,##0_);\(#,##0\)"/>
    </ndxf>
  </rcc>
  <rcc rId="7330" sId="1" odxf="1" dxf="1">
    <nc r="R47">
      <f>ROUND(N47*(1+$F$4),2)</f>
    </nc>
    <odxf>
      <numFmt numFmtId="0" formatCode="General"/>
    </odxf>
    <ndxf>
      <numFmt numFmtId="5" formatCode="#,##0_);\(#,##0\)"/>
    </ndxf>
  </rcc>
  <rcc rId="7331" sId="1" odxf="1" dxf="1">
    <nc r="R48">
      <f>ROUND(N48*(1+$F$4),2)</f>
    </nc>
    <odxf>
      <numFmt numFmtId="0" formatCode="General"/>
    </odxf>
    <ndxf>
      <numFmt numFmtId="5" formatCode="#,##0_);\(#,##0\)"/>
    </ndxf>
  </rcc>
  <rcc rId="7332" sId="1" odxf="1" dxf="1">
    <nc r="R49">
      <f>ROUND(N49*(1+$F$4),2)</f>
    </nc>
    <odxf>
      <numFmt numFmtId="0" formatCode="General"/>
    </odxf>
    <ndxf>
      <numFmt numFmtId="5" formatCode="#,##0_);\(#,##0\)"/>
    </ndxf>
  </rcc>
  <rcc rId="7333" sId="1" odxf="1" dxf="1">
    <nc r="R50">
      <f>ROUND(N50*(1+$F$4),2)</f>
    </nc>
    <odxf>
      <numFmt numFmtId="0" formatCode="General"/>
    </odxf>
    <ndxf>
      <numFmt numFmtId="5" formatCode="#,##0_);\(#,##0\)"/>
    </ndxf>
  </rcc>
  <rcc rId="7334" sId="1">
    <oc r="V42">
      <f>ROUND(R42*(1+$F$4),2)</f>
    </oc>
    <nc r="V42">
      <f>ROUND(R42*(1+$F$4),2)</f>
    </nc>
  </rcc>
  <rcc rId="7335" sId="1">
    <oc r="V43">
      <f>ROUND(R43*(1+$F$4),2)</f>
    </oc>
    <nc r="V43">
      <f>ROUND(R43*(1+$F$4),2)</f>
    </nc>
  </rcc>
  <rcc rId="7336" sId="1" odxf="1" dxf="1">
    <nc r="V44">
      <f>ROUND(R44*(1+$F$4),2)</f>
    </nc>
    <odxf>
      <numFmt numFmtId="0" formatCode="General"/>
    </odxf>
    <ndxf>
      <numFmt numFmtId="5" formatCode="#,##0_);\(#,##0\)"/>
    </ndxf>
  </rcc>
  <rcc rId="7337" sId="1" odxf="1" dxf="1">
    <nc r="V45">
      <f>ROUND(R45*(1+$F$4),2)</f>
    </nc>
    <odxf>
      <numFmt numFmtId="0" formatCode="General"/>
    </odxf>
    <ndxf>
      <numFmt numFmtId="5" formatCode="#,##0_);\(#,##0\)"/>
    </ndxf>
  </rcc>
  <rcc rId="7338" sId="1" odxf="1" dxf="1">
    <nc r="V46">
      <f>ROUND(R46*(1+$F$4),2)</f>
    </nc>
    <odxf>
      <numFmt numFmtId="0" formatCode="General"/>
    </odxf>
    <ndxf>
      <numFmt numFmtId="5" formatCode="#,##0_);\(#,##0\)"/>
    </ndxf>
  </rcc>
  <rcc rId="7339" sId="1" odxf="1" dxf="1">
    <nc r="V47">
      <f>ROUND(R47*(1+$F$4),2)</f>
    </nc>
    <odxf>
      <numFmt numFmtId="0" formatCode="General"/>
    </odxf>
    <ndxf>
      <numFmt numFmtId="5" formatCode="#,##0_);\(#,##0\)"/>
    </ndxf>
  </rcc>
  <rcc rId="7340" sId="1" odxf="1" dxf="1">
    <nc r="V48">
      <f>ROUND(R48*(1+$F$4),2)</f>
    </nc>
    <odxf>
      <numFmt numFmtId="0" formatCode="General"/>
    </odxf>
    <ndxf>
      <numFmt numFmtId="5" formatCode="#,##0_);\(#,##0\)"/>
    </ndxf>
  </rcc>
  <rcc rId="7341" sId="1" odxf="1" dxf="1">
    <nc r="V49">
      <f>ROUND(R49*(1+$F$4),2)</f>
    </nc>
    <odxf>
      <numFmt numFmtId="0" formatCode="General"/>
    </odxf>
    <ndxf>
      <numFmt numFmtId="5" formatCode="#,##0_);\(#,##0\)"/>
    </ndxf>
  </rcc>
  <rcc rId="7342" sId="1" odxf="1" dxf="1">
    <nc r="V50">
      <f>ROUND(R50*(1+$F$4),2)</f>
    </nc>
    <odxf>
      <numFmt numFmtId="0" formatCode="General"/>
    </odxf>
    <ndxf>
      <numFmt numFmtId="5" formatCode="#,##0_);\(#,##0\)"/>
    </ndxf>
  </rcc>
  <rfmt sheetId="1" sqref="F56" start="0" length="0">
    <dxf>
      <numFmt numFmtId="169" formatCode="#,##0.0_);\(#,##0.0\)"/>
    </dxf>
  </rfmt>
  <rcc rId="7343" sId="1" odxf="1" dxf="1">
    <nc r="F57">
      <f>ROUND(B57*(1+$F$4),2)</f>
    </nc>
    <odxf>
      <numFmt numFmtId="5" formatCode="#,##0_);\(#,##0\)"/>
    </odxf>
    <ndxf>
      <numFmt numFmtId="169" formatCode="#,##0.0_);\(#,##0.0\)"/>
    </ndxf>
  </rcc>
  <rfmt sheetId="1" sqref="F55">
    <dxf>
      <numFmt numFmtId="5" formatCode="#,##0_);\(#,##0\)"/>
    </dxf>
  </rfmt>
  <rfmt sheetId="1" sqref="F56">
    <dxf>
      <numFmt numFmtId="5" formatCode="#,##0_);\(#,##0\)"/>
    </dxf>
  </rfmt>
  <rfmt sheetId="1" sqref="F57">
    <dxf>
      <numFmt numFmtId="5" formatCode="#,##0_);\(#,##0\)"/>
    </dxf>
  </rfmt>
  <rcc rId="7344" sId="1">
    <nc r="F58">
      <f>ROUND(B58*(1+$F$4),2)</f>
    </nc>
  </rcc>
  <rcc rId="7345" sId="1">
    <nc r="F59">
      <f>ROUND(B59*(1+$F$4),2)</f>
    </nc>
  </rcc>
  <rcc rId="7346" sId="1">
    <nc r="F60">
      <f>ROUND(B60*(1+$F$4),2)</f>
    </nc>
  </rcc>
  <rcc rId="7347" sId="1">
    <nc r="F61">
      <f>ROUND(B61*(1+$F$4),2)</f>
    </nc>
  </rcc>
  <rcc rId="7348" sId="1">
    <nc r="F62">
      <f>ROUND(B62*(1+$F$4),2)</f>
    </nc>
  </rcc>
  <rcc rId="7349" sId="1">
    <nc r="F63">
      <f>ROUND(B63*(1+$F$4),2)</f>
    </nc>
  </rcc>
  <rcc rId="7350" sId="1">
    <nc r="F64">
      <f>ROUND(B64*(1+$F$4),2)</f>
    </nc>
  </rcc>
  <rcc rId="7351" sId="1">
    <oc r="F56">
      <f>ROUND(B56*(1+$F$4),2)</f>
    </oc>
    <nc r="F56">
      <f>ROUND(B56*(1+$F$4),2)</f>
    </nc>
  </rcc>
  <rcc rId="7352" sId="1" odxf="1" dxf="1">
    <oc r="J55">
      <f>ROUND(F55*(1+$F$4),2)</f>
    </oc>
    <nc r="J55">
      <f>ROUND(F55*(1+$F$4),2)</f>
    </nc>
    <odxf>
      <numFmt numFmtId="169" formatCode="#,##0.0_);\(#,##0.0\)"/>
    </odxf>
    <ndxf>
      <numFmt numFmtId="5" formatCode="#,##0_);\(#,##0\)"/>
    </ndxf>
  </rcc>
  <rcc rId="7353" sId="1">
    <nc r="J57">
      <f>ROUND(F57*(1+$F$4),2)</f>
    </nc>
  </rcc>
  <rcc rId="7354" sId="1">
    <nc r="J58">
      <f>ROUND(F58*(1+$F$4),2)</f>
    </nc>
  </rcc>
  <rcc rId="7355" sId="1">
    <nc r="J59">
      <f>ROUND(F59*(1+$F$4),2)</f>
    </nc>
  </rcc>
  <rcc rId="7356" sId="1">
    <nc r="J60">
      <f>ROUND(F60*(1+$F$4),2)</f>
    </nc>
  </rcc>
  <rcc rId="7357" sId="1">
    <nc r="J61">
      <f>ROUND(F61*(1+$F$4),2)</f>
    </nc>
  </rcc>
  <rcc rId="7358" sId="1">
    <nc r="J62">
      <f>ROUND(F62*(1+$F$4),2)</f>
    </nc>
  </rcc>
  <rcc rId="7359" sId="1">
    <nc r="J63">
      <f>ROUND(F63*(1+$F$4),2)</f>
    </nc>
  </rcc>
  <rcc rId="7360" sId="1">
    <nc r="J64">
      <f>ROUND(F64*(1+$F$4),2)</f>
    </nc>
  </rcc>
  <rcc rId="7361" sId="1" odxf="1" dxf="1">
    <oc r="N55">
      <f>ROUND(J55*(1+$F$4),2)</f>
    </oc>
    <nc r="N55">
      <f>ROUND(J55*(1+$F$4),2)</f>
    </nc>
    <odxf>
      <numFmt numFmtId="169" formatCode="#,##0.0_);\(#,##0.0\)"/>
    </odxf>
    <ndxf>
      <numFmt numFmtId="5" formatCode="#,##0_);\(#,##0\)"/>
    </ndxf>
  </rcc>
  <rcc rId="7362" sId="1">
    <oc r="N56">
      <f>ROUND(J56*(1+$F$4),2)</f>
    </oc>
    <nc r="N56">
      <f>ROUND(J56*(1+$F$4),2)</f>
    </nc>
  </rcc>
  <rcc rId="7363" sId="1" odxf="1" dxf="1">
    <nc r="N57">
      <f>ROUND(J57*(1+$F$4),2)</f>
    </nc>
    <odxf>
      <numFmt numFmtId="0" formatCode="General"/>
    </odxf>
    <ndxf>
      <numFmt numFmtId="5" formatCode="#,##0_);\(#,##0\)"/>
    </ndxf>
  </rcc>
  <rcc rId="7364" sId="1" odxf="1" dxf="1">
    <nc r="N58">
      <f>ROUND(J58*(1+$F$4),2)</f>
    </nc>
    <odxf>
      <numFmt numFmtId="0" formatCode="General"/>
    </odxf>
    <ndxf>
      <numFmt numFmtId="5" formatCode="#,##0_);\(#,##0\)"/>
    </ndxf>
  </rcc>
  <rcc rId="7365" sId="1" odxf="1" dxf="1">
    <nc r="N59">
      <f>ROUND(J59*(1+$F$4),2)</f>
    </nc>
    <odxf>
      <numFmt numFmtId="0" formatCode="General"/>
    </odxf>
    <ndxf>
      <numFmt numFmtId="5" formatCode="#,##0_);\(#,##0\)"/>
    </ndxf>
  </rcc>
  <rcc rId="7366" sId="1" odxf="1" dxf="1">
    <nc r="N60">
      <f>ROUND(J60*(1+$F$4),2)</f>
    </nc>
    <odxf>
      <numFmt numFmtId="0" formatCode="General"/>
    </odxf>
    <ndxf>
      <numFmt numFmtId="5" formatCode="#,##0_);\(#,##0\)"/>
    </ndxf>
  </rcc>
  <rcc rId="7367" sId="1" odxf="1" dxf="1">
    <nc r="N61">
      <f>ROUND(J61*(1+$F$4),2)</f>
    </nc>
    <odxf>
      <numFmt numFmtId="0" formatCode="General"/>
    </odxf>
    <ndxf>
      <numFmt numFmtId="5" formatCode="#,##0_);\(#,##0\)"/>
    </ndxf>
  </rcc>
  <rcc rId="7368" sId="1" odxf="1" dxf="1">
    <nc r="N62">
      <f>ROUND(J62*(1+$F$4),2)</f>
    </nc>
    <odxf>
      <numFmt numFmtId="0" formatCode="General"/>
    </odxf>
    <ndxf>
      <numFmt numFmtId="5" formatCode="#,##0_);\(#,##0\)"/>
    </ndxf>
  </rcc>
  <rcc rId="7369" sId="1" odxf="1" dxf="1">
    <nc r="N63">
      <f>ROUND(J63*(1+$F$4),2)</f>
    </nc>
    <odxf>
      <numFmt numFmtId="0" formatCode="General"/>
    </odxf>
    <ndxf>
      <numFmt numFmtId="5" formatCode="#,##0_);\(#,##0\)"/>
    </ndxf>
  </rcc>
  <rcc rId="7370" sId="1" odxf="1" dxf="1">
    <nc r="N64">
      <f>ROUND(J64*(1+$F$4),2)</f>
    </nc>
    <odxf>
      <numFmt numFmtId="0" formatCode="General"/>
    </odxf>
    <ndxf>
      <numFmt numFmtId="5" formatCode="#,##0_);\(#,##0\)"/>
    </ndxf>
  </rcc>
  <rcc rId="7371" sId="1" odxf="1" dxf="1">
    <oc r="R55">
      <f>ROUND(N55*(1+$F$4),2)</f>
    </oc>
    <nc r="R55">
      <f>ROUND(N55*(1+$F$4),2)</f>
    </nc>
    <odxf>
      <numFmt numFmtId="7" formatCode="#,##0.00_);\(#,##0.00\)"/>
    </odxf>
    <ndxf>
      <numFmt numFmtId="5" formatCode="#,##0_);\(#,##0\)"/>
    </ndxf>
  </rcc>
  <rcc rId="7372" sId="1">
    <oc r="R56">
      <f>ROUND(N56*(1+$F$4),2)</f>
    </oc>
    <nc r="R56">
      <f>ROUND(N56*(1+$F$4),2)</f>
    </nc>
  </rcc>
  <rcc rId="7373" sId="1" odxf="1" dxf="1">
    <nc r="R57">
      <f>ROUND(N57*(1+$F$4),2)</f>
    </nc>
    <odxf>
      <numFmt numFmtId="0" formatCode="General"/>
    </odxf>
    <ndxf>
      <numFmt numFmtId="5" formatCode="#,##0_);\(#,##0\)"/>
    </ndxf>
  </rcc>
  <rcc rId="7374" sId="1" odxf="1" dxf="1">
    <nc r="R58">
      <f>ROUND(N58*(1+$F$4),2)</f>
    </nc>
    <odxf>
      <numFmt numFmtId="0" formatCode="General"/>
    </odxf>
    <ndxf>
      <numFmt numFmtId="5" formatCode="#,##0_);\(#,##0\)"/>
    </ndxf>
  </rcc>
  <rcc rId="7375" sId="1" odxf="1" dxf="1">
    <nc r="R59">
      <f>ROUND(N59*(1+$F$4),2)</f>
    </nc>
    <odxf>
      <numFmt numFmtId="0" formatCode="General"/>
    </odxf>
    <ndxf>
      <numFmt numFmtId="5" formatCode="#,##0_);\(#,##0\)"/>
    </ndxf>
  </rcc>
  <rcc rId="7376" sId="1" odxf="1" dxf="1">
    <nc r="R60">
      <f>ROUND(N60*(1+$F$4),2)</f>
    </nc>
    <odxf>
      <numFmt numFmtId="0" formatCode="General"/>
    </odxf>
    <ndxf>
      <numFmt numFmtId="5" formatCode="#,##0_);\(#,##0\)"/>
    </ndxf>
  </rcc>
  <rcc rId="7377" sId="1" odxf="1" dxf="1">
    <nc r="R61">
      <f>ROUND(N61*(1+$F$4),2)</f>
    </nc>
    <odxf>
      <numFmt numFmtId="0" formatCode="General"/>
    </odxf>
    <ndxf>
      <numFmt numFmtId="5" formatCode="#,##0_);\(#,##0\)"/>
    </ndxf>
  </rcc>
  <rcc rId="7378" sId="1" odxf="1" dxf="1">
    <nc r="R62">
      <f>ROUND(N62*(1+$F$4),2)</f>
    </nc>
    <odxf>
      <numFmt numFmtId="0" formatCode="General"/>
    </odxf>
    <ndxf>
      <numFmt numFmtId="5" formatCode="#,##0_);\(#,##0\)"/>
    </ndxf>
  </rcc>
  <rcc rId="7379" sId="1" odxf="1" dxf="1">
    <nc r="R63">
      <f>ROUND(N63*(1+$F$4),2)</f>
    </nc>
    <odxf>
      <numFmt numFmtId="0" formatCode="General"/>
    </odxf>
    <ndxf>
      <numFmt numFmtId="5" formatCode="#,##0_);\(#,##0\)"/>
    </ndxf>
  </rcc>
  <rcc rId="7380" sId="1" odxf="1" dxf="1">
    <nc r="R64">
      <f>ROUND(N64*(1+$F$4),2)</f>
    </nc>
    <odxf>
      <numFmt numFmtId="0" formatCode="General"/>
    </odxf>
    <ndxf>
      <numFmt numFmtId="5" formatCode="#,##0_);\(#,##0\)"/>
    </ndxf>
  </rcc>
  <rcc rId="7381" sId="1">
    <oc r="V55">
      <f>ROUND(R55*(1+$F$4),2)</f>
    </oc>
    <nc r="V55">
      <f>ROUND(R55*(1+$F$4),2)</f>
    </nc>
  </rcc>
  <rcc rId="7382" sId="1">
    <oc r="V56">
      <f>ROUND(R56*(1+$F$4),2)</f>
    </oc>
    <nc r="V56">
      <f>ROUND(R56*(1+$F$4),2)</f>
    </nc>
  </rcc>
  <rcc rId="7383" sId="1" odxf="1" dxf="1">
    <nc r="V57">
      <f>ROUND(R57*(1+$F$4),2)</f>
    </nc>
    <odxf>
      <numFmt numFmtId="0" formatCode="General"/>
    </odxf>
    <ndxf>
      <numFmt numFmtId="5" formatCode="#,##0_);\(#,##0\)"/>
    </ndxf>
  </rcc>
  <rcc rId="7384" sId="1" odxf="1" dxf="1">
    <nc r="V58">
      <f>ROUND(R58*(1+$F$4),2)</f>
    </nc>
    <odxf>
      <numFmt numFmtId="0" formatCode="General"/>
    </odxf>
    <ndxf>
      <numFmt numFmtId="5" formatCode="#,##0_);\(#,##0\)"/>
    </ndxf>
  </rcc>
  <rcc rId="7385" sId="1" odxf="1" dxf="1">
    <nc r="V59">
      <f>ROUND(R59*(1+$F$4),2)</f>
    </nc>
    <odxf>
      <numFmt numFmtId="0" formatCode="General"/>
    </odxf>
    <ndxf>
      <numFmt numFmtId="5" formatCode="#,##0_);\(#,##0\)"/>
    </ndxf>
  </rcc>
  <rcc rId="7386" sId="1" odxf="1" dxf="1">
    <nc r="V60">
      <f>ROUND(R60*(1+$F$4),2)</f>
    </nc>
    <odxf>
      <numFmt numFmtId="0" formatCode="General"/>
    </odxf>
    <ndxf>
      <numFmt numFmtId="5" formatCode="#,##0_);\(#,##0\)"/>
    </ndxf>
  </rcc>
  <rcc rId="7387" sId="1" odxf="1" dxf="1">
    <nc r="V61">
      <f>ROUND(R61*(1+$F$4),2)</f>
    </nc>
    <odxf>
      <numFmt numFmtId="0" formatCode="General"/>
    </odxf>
    <ndxf>
      <numFmt numFmtId="5" formatCode="#,##0_);\(#,##0\)"/>
    </ndxf>
  </rcc>
  <rcc rId="7388" sId="1" odxf="1" dxf="1">
    <nc r="V62">
      <f>ROUND(R62*(1+$F$4),2)</f>
    </nc>
    <odxf>
      <numFmt numFmtId="0" formatCode="General"/>
    </odxf>
    <ndxf>
      <numFmt numFmtId="5" formatCode="#,##0_);\(#,##0\)"/>
    </ndxf>
  </rcc>
  <rcc rId="7389" sId="1" odxf="1" dxf="1">
    <nc r="V63">
      <f>ROUND(R63*(1+$F$4),2)</f>
    </nc>
    <odxf>
      <numFmt numFmtId="0" formatCode="General"/>
    </odxf>
    <ndxf>
      <numFmt numFmtId="5" formatCode="#,##0_);\(#,##0\)"/>
    </ndxf>
  </rcc>
  <rcc rId="7390" sId="1" odxf="1" dxf="1">
    <nc r="V64">
      <f>ROUND(R64*(1+$F$4),2)</f>
    </nc>
    <odxf>
      <numFmt numFmtId="0" formatCode="General"/>
    </odxf>
    <ndxf>
      <numFmt numFmtId="5" formatCode="#,##0_);\(#,##0\)"/>
    </ndxf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503" sId="1" numFmtId="14">
    <oc r="G132">
      <v>0.08</v>
    </oc>
    <nc r="G132">
      <v>0.51</v>
    </nc>
  </rcc>
  <rcc rId="6504" sId="1" numFmtId="14">
    <oc r="K132">
      <v>0.08</v>
    </oc>
    <nc r="K132">
      <v>0.51500000000000001</v>
    </nc>
  </rcc>
  <rcc rId="6505" sId="1" numFmtId="14">
    <oc r="O132">
      <v>0.08</v>
    </oc>
    <nc r="O132">
      <v>0.51500000000000001</v>
    </nc>
  </rcc>
  <rcc rId="6506" sId="1" numFmtId="14">
    <oc r="S132">
      <v>0.08</v>
    </oc>
    <nc r="S132">
      <v>0.51500000000000001</v>
    </nc>
  </rcc>
  <rcc rId="6507" sId="1" numFmtId="14">
    <oc r="W132">
      <v>0.08</v>
    </oc>
    <nc r="W132">
      <v>0.51500000000000001</v>
    </nc>
  </rcc>
  <rcc rId="6508" sId="1">
    <oc r="A12" t="inlineStr">
      <is>
        <t>Cristina Takacs</t>
      </is>
    </oc>
    <nc r="A12" t="inlineStr">
      <is>
        <t>PI Name</t>
      </is>
    </nc>
  </rcc>
  <rcc rId="6509" sId="1">
    <oc r="A13" t="inlineStr">
      <is>
        <t>Robert Ibarra</t>
      </is>
    </oc>
    <nc r="A13" t="inlineStr">
      <is>
        <t>PI Name</t>
      </is>
    </nc>
  </rcc>
  <rfmt sheetId="1" sqref="F13">
    <dxf>
      <numFmt numFmtId="35" formatCode="_(* #,##0.00_);_(* \(#,##0.00\);_(* &quot;-&quot;??_);_(@_)"/>
    </dxf>
  </rfmt>
  <rfmt sheetId="1" sqref="F13">
    <dxf>
      <numFmt numFmtId="171" formatCode="_(* #,##0.000_);_(* \(#,##0.000\);_(* &quot;-&quot;??_);_(@_)"/>
    </dxf>
  </rfmt>
  <rfmt sheetId="1" sqref="F13">
    <dxf>
      <numFmt numFmtId="35" formatCode="_(* #,##0.00_);_(* \(#,##0.00\);_(* &quot;-&quot;??_);_(@_)"/>
    </dxf>
  </rfmt>
  <rfmt sheetId="1" sqref="F13">
    <dxf>
      <numFmt numFmtId="172" formatCode="_(* #,##0.0_);_(* \(#,##0.0\);_(* &quot;-&quot;??_);_(@_)"/>
    </dxf>
  </rfmt>
  <rfmt sheetId="1" sqref="F13">
    <dxf>
      <numFmt numFmtId="168" formatCode="_(* #,##0_);_(* \(#,##0\);_(* &quot;-&quot;??_);_(@_)"/>
    </dxf>
  </rfmt>
  <rcc rId="6510" sId="1">
    <oc r="F1" t="inlineStr">
      <is>
        <t>NIH</t>
      </is>
    </oc>
    <nc r="F1"/>
  </rcc>
  <rcc rId="6511" sId="1">
    <nc r="G13">
      <v>1</v>
    </nc>
  </rcc>
  <rcc rId="6512" sId="9" numFmtId="14">
    <oc r="G132">
      <v>0.08</v>
    </oc>
    <nc r="G132">
      <v>0.51</v>
    </nc>
  </rcc>
  <rcc rId="6513" sId="9" numFmtId="14">
    <oc r="K132">
      <v>0.08</v>
    </oc>
    <nc r="K132">
      <v>0.51500000000000001</v>
    </nc>
  </rcc>
  <rcc rId="6514" sId="9" numFmtId="14">
    <oc r="O132">
      <v>0.08</v>
    </oc>
    <nc r="O132">
      <v>0.51500000000000001</v>
    </nc>
  </rcc>
  <rcc rId="6515" sId="9" numFmtId="14">
    <oc r="S132">
      <v>0.08</v>
    </oc>
    <nc r="S132">
      <v>0.51500000000000001</v>
    </nc>
  </rcc>
  <rcc rId="6516" sId="9" numFmtId="14">
    <oc r="W132">
      <v>0.08</v>
    </oc>
    <nc r="W132">
      <v>0.51500000000000001</v>
    </nc>
  </rcc>
  <rcc rId="6517" sId="5" numFmtId="14">
    <oc r="G130">
      <v>0.08</v>
    </oc>
    <nc r="G130">
      <v>0.51</v>
    </nc>
  </rcc>
  <rcc rId="6518" sId="5" numFmtId="14">
    <oc r="K130">
      <v>0.08</v>
    </oc>
    <nc r="K130">
      <v>0.51500000000000001</v>
    </nc>
  </rcc>
  <rcc rId="6519" sId="5" numFmtId="14">
    <oc r="O130">
      <v>0.08</v>
    </oc>
    <nc r="O130">
      <v>0.51500000000000001</v>
    </nc>
  </rcc>
  <rcc rId="6520" sId="5" numFmtId="14">
    <oc r="S130">
      <v>0.08</v>
    </oc>
    <nc r="S130">
      <v>0.51500000000000001</v>
    </nc>
  </rcc>
  <rcc rId="6521" sId="5" numFmtId="14">
    <oc r="W130">
      <v>0.08</v>
    </oc>
    <nc r="W130">
      <v>0.51500000000000001</v>
    </nc>
  </rcc>
  <rcc rId="6522" sId="4" numFmtId="14">
    <oc r="G130">
      <v>0.08</v>
    </oc>
    <nc r="G130">
      <v>0.51</v>
    </nc>
  </rcc>
  <rcc rId="6523" sId="4" numFmtId="14">
    <oc r="K130">
      <v>0.08</v>
    </oc>
    <nc r="K130">
      <v>0.51500000000000001</v>
    </nc>
  </rcc>
  <rcc rId="6524" sId="4" numFmtId="14">
    <oc r="O130">
      <v>0.08</v>
    </oc>
    <nc r="O130">
      <v>0.51500000000000001</v>
    </nc>
  </rcc>
  <rcc rId="6525" sId="4" numFmtId="14">
    <oc r="S130">
      <v>0.08</v>
    </oc>
    <nc r="S130">
      <v>0.51500000000000001</v>
    </nc>
  </rcc>
  <rcc rId="6526" sId="4" numFmtId="14">
    <oc r="W130">
      <v>0.08</v>
    </oc>
    <nc r="W130">
      <v>0.51500000000000001</v>
    </nc>
  </rcc>
  <rcc rId="6527" sId="3" numFmtId="14">
    <oc r="G130">
      <v>0.08</v>
    </oc>
    <nc r="G130">
      <v>0.51</v>
    </nc>
  </rcc>
  <rcc rId="6528" sId="3" numFmtId="14">
    <oc r="K130">
      <v>0.08</v>
    </oc>
    <nc r="K130">
      <v>0.51500000000000001</v>
    </nc>
  </rcc>
  <rcc rId="6529" sId="3" numFmtId="14">
    <oc r="O130">
      <v>0.08</v>
    </oc>
    <nc r="O130">
      <v>0.51500000000000001</v>
    </nc>
  </rcc>
  <rcc rId="6530" sId="3" numFmtId="14">
    <oc r="S130">
      <v>0.08</v>
    </oc>
    <nc r="S130">
      <v>0.51500000000000001</v>
    </nc>
  </rcc>
  <rcc rId="6531" sId="3" numFmtId="14">
    <oc r="W130">
      <v>0.08</v>
    </oc>
    <nc r="W130">
      <v>0.51500000000000001</v>
    </nc>
  </rcc>
  <rcc rId="6532" sId="2" numFmtId="14">
    <oc r="G131">
      <v>0.08</v>
    </oc>
    <nc r="G131">
      <v>0.51</v>
    </nc>
  </rcc>
  <rcc rId="6533" sId="2" numFmtId="14">
    <oc r="K131">
      <v>0.08</v>
    </oc>
    <nc r="K131">
      <v>0.51500000000000001</v>
    </nc>
  </rcc>
  <rcc rId="6534" sId="2" numFmtId="14">
    <oc r="O131">
      <v>0.08</v>
    </oc>
    <nc r="O131">
      <v>0.51500000000000001</v>
    </nc>
  </rcc>
  <rcc rId="6535" sId="2" numFmtId="14">
    <oc r="S131">
      <v>0.08</v>
    </oc>
    <nc r="S131">
      <v>0.51500000000000001</v>
    </nc>
  </rcc>
  <rcc rId="6536" sId="2" numFmtId="14">
    <oc r="W131">
      <v>0.08</v>
    </oc>
    <nc r="W131">
      <v>0.51500000000000001</v>
    </nc>
  </rcc>
  <rcc rId="6537" sId="9" odxf="1" dxf="1" numFmtId="14">
    <oc r="F5">
      <v>0</v>
    </oc>
    <nc r="F5">
      <v>0.06</v>
    </nc>
    <ndxf>
      <fill>
        <patternFill>
          <bgColor indexed="43"/>
        </patternFill>
      </fill>
    </ndxf>
  </rcc>
  <rcc rId="6538" sId="2" numFmtId="14">
    <oc r="F5">
      <v>0</v>
    </oc>
    <nc r="F5">
      <v>0.06</v>
    </nc>
  </rcc>
  <rcc rId="6539" sId="3" numFmtId="14">
    <oc r="F5">
      <v>0</v>
    </oc>
    <nc r="F5">
      <v>0.06</v>
    </nc>
  </rcc>
  <rcc rId="6540" sId="5" numFmtId="14">
    <oc r="F4">
      <v>0</v>
    </oc>
    <nc r="F4">
      <v>0.03</v>
    </nc>
  </rcc>
  <rcc rId="6541" sId="4" numFmtId="14">
    <oc r="F4">
      <v>0</v>
    </oc>
    <nc r="F4">
      <v>0.03</v>
    </nc>
  </rcc>
  <rdn rId="0" localSheetId="1" customView="1" name="Z_7E480A89_9ADD_40D3_AD7C_1B4DAC730927_.wvu.Rows" hidden="1" oldHidden="1">
    <oldFormula>'PI One'!$13:$21,'PI One'!$30:$37,'PI One'!$44:$50,'PI One'!$56:$64</oldFormula>
  </rdn>
  <rcv guid="{7E480A89-9ADD-40D3-AD7C-1B4DAC730927}" action="delete"/>
  <rdn rId="0" localSheetId="1" customView="1" name="Z_7E480A89_9ADD_40D3_AD7C_1B4DAC730927_.wvu.Cols" hidden="1" oldHidden="1">
    <formula>'PI One'!$B:$D</formula>
    <oldFormula>'PI One'!$B:$D</oldFormula>
  </rdn>
  <rdn rId="0" localSheetId="2" customView="1" name="Z_7E480A89_9ADD_40D3_AD7C_1B4DAC730927_.wvu.Rows" hidden="1" oldHidden="1">
    <formula>'PI Two'!$12:$12,'PI Two'!$15:$21,'PI Two'!$30:$37,'PI Two'!$43:$50,'PI Two'!$56:$64</formula>
    <oldFormula>'PI Two'!$12:$12,'PI Two'!$15:$21,'PI Two'!$30:$37,'PI Two'!$43:$50,'PI Two'!$56:$64</oldFormula>
  </rdn>
  <rdn rId="0" localSheetId="2" customView="1" name="Z_7E480A89_9ADD_40D3_AD7C_1B4DAC730927_.wvu.Cols" hidden="1" oldHidden="1">
    <formula>'PI Two'!$B:$D</formula>
    <oldFormula>'PI Two'!$B:$D</oldFormula>
  </rdn>
  <rdn rId="0" localSheetId="3" customView="1" name="Z_7E480A89_9ADD_40D3_AD7C_1B4DAC730927_.wvu.Rows" hidden="1" oldHidden="1">
    <formula>'PI Three'!$12:$13,'PI Three'!$16:$21,'PI Three'!$30:$37,'PI Three'!$43:$49,'PI Three'!$56:$63</formula>
    <oldFormula>'PI Three'!$12:$13,'PI Three'!$16:$21,'PI Three'!$30:$37,'PI Three'!$43:$49,'PI Three'!$56:$63</oldFormula>
  </rdn>
  <rdn rId="0" localSheetId="3" customView="1" name="Z_7E480A89_9ADD_40D3_AD7C_1B4DAC730927_.wvu.Cols" hidden="1" oldHidden="1">
    <formula>'PI Three'!$B:$D</formula>
    <oldFormula>'PI Three'!$B:$D</oldFormula>
  </rdn>
  <rdn rId="0" localSheetId="4" customView="1" name="Z_7E480A89_9ADD_40D3_AD7C_1B4DAC730927_.wvu.Rows" hidden="1" oldHidden="1">
    <formula>'PI Four'!$12:$14</formula>
    <oldFormula>'PI Four'!$12:$14</oldFormula>
  </rdn>
  <rdn rId="0" localSheetId="4" customView="1" name="Z_7E480A89_9ADD_40D3_AD7C_1B4DAC730927_.wvu.Cols" hidden="1" oldHidden="1">
    <formula>'PI Four'!$B:$D</formula>
    <oldFormula>'PI Four'!$B:$D</oldFormula>
  </rdn>
  <rdn rId="0" localSheetId="5" customView="1" name="Z_7E480A89_9ADD_40D3_AD7C_1B4DAC730927_.wvu.Rows" hidden="1" oldHidden="1">
    <formula>'PI Five'!$12:$14</formula>
    <oldFormula>'PI Five'!$12:$14</oldFormula>
  </rdn>
  <rdn rId="0" localSheetId="5" customView="1" name="Z_7E480A89_9ADD_40D3_AD7C_1B4DAC730927_.wvu.Cols" hidden="1" oldHidden="1">
    <formula>'PI Five'!$B:$D</formula>
    <oldFormula>'PI Five'!$B:$D</oldFormula>
  </rdn>
  <rdn rId="0" localSheetId="6" customView="1" name="Z_7E480A89_9ADD_40D3_AD7C_1B4DAC730927_.wvu.Rows" hidden="1" oldHidden="1">
    <formula>'PI Six'!$12:$16,'PI Six'!$18:$22,'PI Six'!$27:$31,'PI Six'!$33:$36,'PI Six'!$41:$46,'PI Six'!$48:$49,'PI Six'!$54:$58,'PI Six'!$60:$63</formula>
    <oldFormula>'PI Six'!$12:$16,'PI Six'!$18:$22,'PI Six'!$27:$31,'PI Six'!$33:$36,'PI Six'!$41:$46,'PI Six'!$48:$49,'PI Six'!$54:$58,'PI Six'!$60:$63</oldFormula>
  </rdn>
  <rdn rId="0" localSheetId="6" customView="1" name="Z_7E480A89_9ADD_40D3_AD7C_1B4DAC730927_.wvu.Cols" hidden="1" oldHidden="1">
    <formula>'PI Six'!$B:$D</formula>
    <oldFormula>'PI Six'!$B:$D</oldFormula>
  </rdn>
  <rdn rId="0" localSheetId="7" customView="1" name="Z_7E480A89_9ADD_40D3_AD7C_1B4DAC730927_.wvu.Rows" hidden="1" oldHidden="1">
    <formula>'PI seven &amp; eight'!$12:$17,'PI seven &amp; eight'!$20:$21,'PI seven &amp; eight'!$27:$32,'PI seven &amp; eight'!$35:$36,'PI seven &amp; eight'!$41:$47,'PI seven &amp; eight'!$49:$49,'PI seven &amp; eight'!$55:$60</formula>
    <oldFormula>'PI seven &amp; eight'!$12:$17,'PI seven &amp; eight'!$20:$21,'PI seven &amp; eight'!$27:$32,'PI seven &amp; eight'!$35:$36,'PI seven &amp; eight'!$41:$47,'PI seven &amp; eight'!$49:$49,'PI seven &amp; eight'!$55:$60</oldFormula>
  </rdn>
  <rdn rId="0" localSheetId="7" customView="1" name="Z_7E480A89_9ADD_40D3_AD7C_1B4DAC730927_.wvu.Cols" hidden="1" oldHidden="1">
    <formula>'PI seven &amp; eight'!$B:$D</formula>
    <oldFormula>'PI seven &amp; eight'!$B:$D</oldFormula>
  </rdn>
  <rdn rId="0" localSheetId="8" customView="1" name="Z_7E480A89_9ADD_40D3_AD7C_1B4DAC730927_.wvu.Rows" hidden="1" oldHidden="1">
    <formula>'PI nine &amp; ten'!$12:$19,'PI nine &amp; ten'!$27:$34,'PI nine &amp; ten'!$41:$48,'PI nine &amp; ten'!$54:$61</formula>
    <oldFormula>'PI nine &amp; ten'!$12:$19,'PI nine &amp; ten'!$27:$34,'PI nine &amp; ten'!$41:$48,'PI nine &amp; ten'!$54:$61</oldFormula>
  </rdn>
  <rdn rId="0" localSheetId="8" customView="1" name="Z_7E480A89_9ADD_40D3_AD7C_1B4DAC730927_.wvu.Cols" hidden="1" oldHidden="1">
    <formula>'PI nine &amp; ten'!$B:$D</formula>
    <oldFormula>'PI nine &amp; ten'!$B:$D</oldFormula>
  </rdn>
  <rdn rId="0" localSheetId="9" customView="1" name="Z_7E480A89_9ADD_40D3_AD7C_1B4DAC730927_.wvu.Rows" hidden="1" oldHidden="1">
    <formula>'Total Budget'!$15:$21,'Total Budget'!$32:$37,'Total Budget'!$44:$50,'Total Budget'!$58:$64,'Total Budget'!$82:$82</formula>
    <oldFormula>'Total Budget'!$15:$21,'Total Budget'!$32:$37,'Total Budget'!$44:$50,'Total Budget'!$58:$64,'Total Budget'!$82:$82</oldFormula>
  </rdn>
  <rdn rId="0" localSheetId="9" customView="1" name="Z_7E480A89_9ADD_40D3_AD7C_1B4DAC730927_.wvu.Cols" hidden="1" oldHidden="1">
    <formula>'Total Budget'!$B:$D</formula>
    <oldFormula>'Total Budget'!$B:$D</oldFormula>
  </rdn>
  <rcv guid="{7E480A89-9ADD-40D3-AD7C-1B4DAC730927}" action="add"/>
  <rsnm rId="6560" sheetId="1" oldName="[MARC Budget draft.xlsx]Biology PI One" newName="[Budget Template 5 PI's FY16.xlsx]PI One"/>
  <rsnm rId="6561" sheetId="2" oldName="[MARC Budget draft.xlsx]CBME PI Two" newName="[Budget Template 5 PI's FY16.xlsx]PI Two"/>
  <rsnm rId="6562" sheetId="3" oldName="[MARC Budget draft.xlsx]Student Budget" newName="[Budget Template 5 PI's FY16.xlsx]PI Three"/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563" sId="1" numFmtId="4">
    <nc r="F14">
      <v>100000</v>
    </nc>
  </rcc>
  <rcc rId="6564" sId="1">
    <nc r="G14">
      <v>1</v>
    </nc>
  </rcc>
  <rcc rId="6565" sId="1">
    <nc r="K14">
      <v>1</v>
    </nc>
  </rcc>
  <rcc rId="6566" sId="1">
    <nc r="O14">
      <v>1</v>
    </nc>
  </rcc>
  <rcc rId="6567" sId="1">
    <nc r="S14">
      <v>1</v>
    </nc>
  </rcc>
  <rcc rId="6568" sId="1">
    <oc r="W14">
      <f>'PI One'!W2</f>
    </oc>
    <nc r="W14">
      <v>1</v>
    </nc>
  </rcc>
  <rfmt sheetId="1" sqref="J14">
    <dxf>
      <numFmt numFmtId="169" formatCode="#,##0.0_);\(#,##0.0\)"/>
    </dxf>
  </rfmt>
  <rfmt sheetId="1" sqref="J14">
    <dxf>
      <numFmt numFmtId="5" formatCode="#,##0_);\(#,##0\)"/>
    </dxf>
  </rfmt>
  <rfmt sheetId="1" sqref="N14">
    <dxf>
      <numFmt numFmtId="169" formatCode="#,##0.0_);\(#,##0.0\)"/>
    </dxf>
  </rfmt>
  <rfmt sheetId="1" sqref="N14">
    <dxf>
      <numFmt numFmtId="5" formatCode="#,##0_);\(#,##0\)"/>
    </dxf>
  </rfmt>
  <rfmt sheetId="1" sqref="R14">
    <dxf>
      <numFmt numFmtId="169" formatCode="#,##0.0_);\(#,##0.0\)"/>
    </dxf>
  </rfmt>
  <rfmt sheetId="1" sqref="R14">
    <dxf>
      <numFmt numFmtId="5" formatCode="#,##0_);\(#,##0\)"/>
    </dxf>
  </rfmt>
  <rfmt sheetId="1" sqref="V14">
    <dxf>
      <numFmt numFmtId="169" formatCode="#,##0.0_);\(#,##0.0\)"/>
    </dxf>
  </rfmt>
  <rfmt sheetId="1" sqref="V14">
    <dxf>
      <numFmt numFmtId="5" formatCode="#,##0_);\(#,##0\)"/>
    </dxf>
  </rfmt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569" sId="9">
    <oc r="A13">
      <f>+'PI Two'!A13</f>
    </oc>
    <nc r="A13">
      <f>'PI One'!A13</f>
    </nc>
  </rcc>
  <rcc rId="6570" sId="9">
    <oc r="A14">
      <f>'PI One'!A13</f>
    </oc>
    <nc r="A14">
      <f>'PI Two'!A13</f>
    </nc>
  </rcc>
  <rcc rId="6571" sId="9">
    <oc r="A15">
      <f>+'PI Four'!A15</f>
    </oc>
    <nc r="A15">
      <f>'PI Two'!A14</f>
    </nc>
  </rcc>
  <rcc rId="6572" sId="9">
    <oc r="A16">
      <f>+'PI Five'!A16</f>
    </oc>
    <nc r="A16">
      <f>'PI Three'!A14</f>
    </nc>
  </rcc>
  <rcc rId="6573" sId="9">
    <oc r="A17">
      <f>+'PI Six'!A17</f>
    </oc>
    <nc r="A17">
      <f>'PI Three'!A15</f>
    </nc>
  </rcc>
  <rcc rId="6574" sId="9">
    <oc r="A18">
      <f>+'PI nine &amp; ten'!A18</f>
    </oc>
    <nc r="A18">
      <f>'PI Four'!A15</f>
    </nc>
  </rcc>
  <rcc rId="6575" sId="9">
    <oc r="A19">
      <f>+'PI nine &amp; ten'!A19</f>
    </oc>
    <nc r="A19">
      <f>'PI Four'!A16</f>
    </nc>
  </rcc>
  <rcc rId="6576" sId="9">
    <oc r="A20" t="inlineStr">
      <is>
        <t>PI Name</t>
      </is>
    </oc>
    <nc r="A20">
      <f>'PI Five'!A15</f>
    </nc>
  </rcc>
  <rcc rId="6577" sId="9">
    <oc r="A21" t="inlineStr">
      <is>
        <t>PI Name</t>
      </is>
    </oc>
    <nc r="A21">
      <f>'PI Five'!A16</f>
    </nc>
  </rcc>
  <rcc rId="6578" sId="3">
    <nc r="A14" t="inlineStr">
      <is>
        <t>PI Name</t>
      </is>
    </nc>
  </rcc>
  <rcc rId="6579" sId="2">
    <oc r="A13" t="inlineStr">
      <is>
        <t>Heather Canavan</t>
      </is>
    </oc>
    <nc r="A13" t="inlineStr">
      <is>
        <t>PI Name</t>
      </is>
    </nc>
  </rcc>
  <rcc rId="6580" sId="1">
    <oc r="H23">
      <f>ROUND(SUM(H12:H22),0)</f>
    </oc>
    <nc r="H23">
      <f>ROUND(SUM(H12:H22),0)</f>
    </nc>
  </rcc>
  <rcc rId="6581" sId="9">
    <oc r="H23">
      <f>ROUND(SUM(H12:H21),0)</f>
    </oc>
    <nc r="H23">
      <f>ROUND(SUM(H12:H21),0)</f>
    </nc>
  </rcc>
  <rcc rId="6582" sId="1">
    <oc r="G14">
      <v>1</v>
    </oc>
    <nc r="G14"/>
  </rcc>
  <rcc rId="6583" sId="1">
    <oc r="K14">
      <v>1</v>
    </oc>
    <nc r="K14"/>
  </rcc>
  <rcc rId="6584" sId="1" numFmtId="4">
    <oc r="F14">
      <v>100000</v>
    </oc>
    <nc r="F14"/>
  </rcc>
  <rcc rId="6585" sId="1" odxf="1" dxf="1">
    <oc r="J14">
      <f>ROUND(F14*(1+$F$4),0)</f>
    </oc>
    <nc r="J14">
      <f>ROUND(F14*(1+$F$4),0)</f>
    </nc>
    <odxf>
      <numFmt numFmtId="5" formatCode="#,##0_);\(#,##0\)"/>
    </odxf>
    <ndxf>
      <numFmt numFmtId="7" formatCode="#,##0.00_);\(#,##0.00\)"/>
    </ndxf>
  </rcc>
  <rcc rId="6586" sId="1" odxf="1" dxf="1">
    <oc r="N14">
      <f>ROUND(J14*(1+$F$4),0)</f>
    </oc>
    <nc r="N14">
      <f>ROUND(J14*(1+$F$4),0)</f>
    </nc>
    <odxf>
      <numFmt numFmtId="5" formatCode="#,##0_);\(#,##0\)"/>
    </odxf>
    <ndxf>
      <numFmt numFmtId="7" formatCode="#,##0.00_);\(#,##0.00\)"/>
    </ndxf>
  </rcc>
  <rcc rId="6587" sId="1" odxf="1" dxf="1">
    <oc r="R14">
      <f>ROUND(N14*(1+$F$4),0)</f>
    </oc>
    <nc r="R14">
      <f>ROUND(N14*(1+$F$4),0)</f>
    </nc>
    <odxf>
      <numFmt numFmtId="5" formatCode="#,##0_);\(#,##0\)"/>
    </odxf>
    <ndxf>
      <numFmt numFmtId="7" formatCode="#,##0.00_);\(#,##0.00\)"/>
    </ndxf>
  </rcc>
  <rcc rId="6588" sId="1" odxf="1" dxf="1">
    <oc r="V14">
      <f>ROUND(R14*(1+$F$4),0)</f>
    </oc>
    <nc r="V14">
      <f>ROUND(R14*(1+$F$4),0)</f>
    </nc>
    <odxf>
      <numFmt numFmtId="5" formatCode="#,##0_);\(#,##0\)"/>
    </odxf>
    <ndxf>
      <numFmt numFmtId="7" formatCode="#,##0.00_);\(#,##0.00\)"/>
    </ndxf>
  </rcc>
  <rcc rId="6589" sId="1" odxf="1" s="1" dxf="1">
    <oc r="X14">
      <f>ROUND(V14/9*W14,0)</f>
    </oc>
    <nc r="X14">
      <f>ROUND(T14*(1+$F$4),0)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imes New Roman"/>
        <scheme val="none"/>
      </font>
      <numFmt numFmtId="5" formatCode="#,##0_);\(#,##0\)"/>
    </odxf>
    <ndxf>
      <numFmt numFmtId="7" formatCode="#,##0.00_);\(#,##0.00\)"/>
    </ndxf>
  </rcc>
  <rcc rId="6590" sId="2" numFmtId="4">
    <nc r="F14">
      <v>100000</v>
    </nc>
  </rcc>
  <rcc rId="6591" sId="2">
    <nc r="G14">
      <v>1</v>
    </nc>
  </rcc>
  <rcc rId="6592" sId="2">
    <nc r="K14">
      <v>1</v>
    </nc>
  </rcc>
  <rcc rId="6593" sId="2">
    <nc r="O14">
      <v>1</v>
    </nc>
  </rcc>
  <rcc rId="6594" sId="2">
    <nc r="S14">
      <v>1</v>
    </nc>
  </rcc>
  <rcc rId="6595" sId="2">
    <nc r="W14">
      <v>1</v>
    </nc>
  </rcc>
  <rfmt sheetId="2" sqref="V14">
    <dxf>
      <numFmt numFmtId="173" formatCode="#,##0.000_);\(#,##0.000\)"/>
    </dxf>
  </rfmt>
  <rfmt sheetId="2" sqref="V14">
    <dxf>
      <numFmt numFmtId="174" formatCode="#,##0.0000_);\(#,##0.0000\)"/>
    </dxf>
  </rfmt>
  <rfmt sheetId="2" sqref="V14">
    <dxf>
      <numFmt numFmtId="173" formatCode="#,##0.000_);\(#,##0.000\)"/>
    </dxf>
  </rfmt>
  <rfmt sheetId="2" sqref="V14">
    <dxf>
      <numFmt numFmtId="7" formatCode="#,##0.00_);\(#,##0.00\)"/>
    </dxf>
  </rfmt>
  <rfmt sheetId="2" sqref="V14">
    <dxf>
      <numFmt numFmtId="169" formatCode="#,##0.0_);\(#,##0.0\)"/>
    </dxf>
  </rfmt>
  <rfmt sheetId="2" sqref="V14">
    <dxf>
      <numFmt numFmtId="7" formatCode="#,##0.00_);\(#,##0.00\)"/>
    </dxf>
  </rfmt>
  <rfmt sheetId="2" sqref="V14">
    <dxf>
      <numFmt numFmtId="173" formatCode="#,##0.000_);\(#,##0.000\)"/>
    </dxf>
  </rfmt>
  <rfmt sheetId="2" sqref="V14">
    <dxf>
      <numFmt numFmtId="174" formatCode="#,##0.0000_);\(#,##0.0000\)"/>
    </dxf>
  </rfmt>
  <rfmt sheetId="2" sqref="V14">
    <dxf>
      <numFmt numFmtId="173" formatCode="#,##0.000_);\(#,##0.000\)"/>
    </dxf>
  </rfmt>
  <rfmt sheetId="2" sqref="V14">
    <dxf>
      <numFmt numFmtId="7" formatCode="#,##0.00_);\(#,##0.00\)"/>
    </dxf>
  </rfmt>
  <rfmt sheetId="2" sqref="V14">
    <dxf>
      <numFmt numFmtId="169" formatCode="#,##0.0_);\(#,##0.0\)"/>
    </dxf>
  </rfmt>
  <rfmt sheetId="2" sqref="V14">
    <dxf>
      <numFmt numFmtId="5" formatCode="#,##0_);\(#,##0\)"/>
    </dxf>
  </rfmt>
  <rfmt sheetId="2" sqref="R14">
    <dxf>
      <numFmt numFmtId="169" formatCode="#,##0.0_);\(#,##0.0\)"/>
    </dxf>
  </rfmt>
  <rfmt sheetId="2" sqref="R14">
    <dxf>
      <numFmt numFmtId="5" formatCode="#,##0_);\(#,##0\)"/>
    </dxf>
  </rfmt>
  <rfmt sheetId="2" sqref="N14">
    <dxf>
      <numFmt numFmtId="169" formatCode="#,##0.0_);\(#,##0.0\)"/>
    </dxf>
  </rfmt>
  <rfmt sheetId="2" sqref="N14">
    <dxf>
      <numFmt numFmtId="5" formatCode="#,##0_);\(#,##0\)"/>
    </dxf>
  </rfmt>
  <rfmt sheetId="2" sqref="J14">
    <dxf>
      <numFmt numFmtId="169" formatCode="#,##0.0_);\(#,##0.0\)"/>
    </dxf>
  </rfmt>
  <rfmt sheetId="2" sqref="J14">
    <dxf>
      <numFmt numFmtId="5" formatCode="#,##0_);\(#,##0\)"/>
    </dxf>
  </rfmt>
  <rcc rId="6596" sId="3" numFmtId="4">
    <oc r="F14">
      <v>0</v>
    </oc>
    <nc r="F14">
      <v>50000</v>
    </nc>
  </rcc>
  <rcc rId="6597" sId="3" numFmtId="4">
    <nc r="F15">
      <v>50000</v>
    </nc>
  </rcc>
  <rcc rId="6598" sId="3" numFmtId="4">
    <nc r="G14">
      <v>0.5</v>
    </nc>
  </rcc>
  <rcc rId="6599" sId="3">
    <nc r="G15">
      <v>0.5</v>
    </nc>
  </rcc>
  <rcc rId="6600" sId="3">
    <nc r="K15">
      <v>0.5</v>
    </nc>
  </rcc>
  <rcc rId="6601" sId="3">
    <nc r="K14">
      <v>0.5</v>
    </nc>
  </rcc>
  <rfmt sheetId="3" sqref="G14">
    <dxf>
      <numFmt numFmtId="175" formatCode="0.0"/>
    </dxf>
  </rfmt>
  <rcc rId="6602" sId="3">
    <nc r="O14">
      <v>0.5</v>
    </nc>
  </rcc>
  <rcc rId="6603" sId="3">
    <nc r="O15">
      <v>0.5</v>
    </nc>
  </rcc>
  <rcc rId="6604" sId="3">
    <nc r="S15">
      <v>0.5</v>
    </nc>
  </rcc>
  <rcc rId="6605" sId="3">
    <nc r="W15">
      <v>0.5</v>
    </nc>
  </rcc>
  <rcc rId="6606" sId="3">
    <nc r="W14">
      <v>0.5</v>
    </nc>
  </rcc>
  <rcc rId="6607" sId="3">
    <nc r="S14">
      <v>0.5</v>
    </nc>
  </rcc>
  <rfmt sheetId="3" sqref="N15">
    <dxf>
      <numFmt numFmtId="169" formatCode="#,##0.0_);\(#,##0.0\)"/>
    </dxf>
  </rfmt>
  <rfmt sheetId="3" sqref="N15">
    <dxf>
      <numFmt numFmtId="5" formatCode="#,##0_);\(#,##0\)"/>
    </dxf>
  </rfmt>
  <rfmt sheetId="3" sqref="J15">
    <dxf>
      <numFmt numFmtId="169" formatCode="#,##0.0_);\(#,##0.0\)"/>
    </dxf>
  </rfmt>
  <rfmt sheetId="3" sqref="J15">
    <dxf>
      <numFmt numFmtId="5" formatCode="#,##0_);\(#,##0\)"/>
    </dxf>
  </rfmt>
  <rfmt sheetId="3" sqref="R15">
    <dxf>
      <numFmt numFmtId="169" formatCode="#,##0.0_);\(#,##0.0\)"/>
    </dxf>
  </rfmt>
  <rfmt sheetId="3" sqref="R15">
    <dxf>
      <numFmt numFmtId="5" formatCode="#,##0_);\(#,##0\)"/>
    </dxf>
  </rfmt>
  <rfmt sheetId="3" sqref="V15">
    <dxf>
      <numFmt numFmtId="169" formatCode="#,##0.0_);\(#,##0.0\)"/>
    </dxf>
  </rfmt>
  <rfmt sheetId="3" sqref="V15">
    <dxf>
      <numFmt numFmtId="5" formatCode="#,##0_);\(#,##0\)"/>
    </dxf>
  </rfmt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08" sId="9">
    <oc r="F15">
      <f>+'PI Four'!F15</f>
    </oc>
    <nc r="F15">
      <f>'PI Two'!F14</f>
    </nc>
  </rcc>
  <rcc rId="6609" sId="9">
    <oc r="G15">
      <f>+'PI Four'!G15</f>
    </oc>
    <nc r="G15">
      <f>'PI Two'!G14</f>
    </nc>
  </rcc>
  <rcc rId="6610" sId="9">
    <oc r="J15">
      <f>+'PI Four'!J15</f>
    </oc>
    <nc r="J15">
      <f>'PI Two'!J14</f>
    </nc>
  </rcc>
  <rcc rId="6611" sId="9">
    <oc r="K15">
      <f>+'PI Four'!K15</f>
    </oc>
    <nc r="K15">
      <f>'PI Two'!K14</f>
    </nc>
  </rcc>
  <rcc rId="6612" sId="9">
    <oc r="N15">
      <f>+'PI Four'!N15</f>
    </oc>
    <nc r="N15">
      <f>'PI Two'!N14</f>
    </nc>
  </rcc>
  <rcc rId="6613" sId="9">
    <oc r="O15">
      <f>+'PI Four'!O15</f>
    </oc>
    <nc r="O15">
      <f>'PI Two'!O14</f>
    </nc>
  </rcc>
  <rcc rId="6614" sId="9">
    <oc r="R15">
      <f>+'PI Four'!R15</f>
    </oc>
    <nc r="R15">
      <f>'PI Two'!R14</f>
    </nc>
  </rcc>
  <rcc rId="6615" sId="9">
    <oc r="S15">
      <f>+'PI Four'!S15</f>
    </oc>
    <nc r="S15">
      <f>'PI Two'!S14</f>
    </nc>
  </rcc>
  <rcc rId="6616" sId="9">
    <oc r="V15">
      <f>+'PI Four'!V15</f>
    </oc>
    <nc r="V15">
      <f>'PI Two'!V14</f>
    </nc>
  </rcc>
  <rcc rId="6617" sId="9">
    <oc r="W15">
      <f>+'PI Four'!W15</f>
    </oc>
    <nc r="W15">
      <f>'PI Two'!W14</f>
    </nc>
  </rcc>
  <rcc rId="6618" sId="9">
    <oc r="F16">
      <f>+'PI Five'!F16</f>
    </oc>
    <nc r="F16">
      <f>'PI Three'!F14</f>
    </nc>
  </rcc>
  <rcc rId="6619" sId="9">
    <oc r="G16">
      <f>+'PI Five'!G16</f>
    </oc>
    <nc r="G16">
      <f>'PI Three'!G14</f>
    </nc>
  </rcc>
  <rcc rId="6620" sId="9">
    <oc r="J16">
      <f>+'PI Five'!J16</f>
    </oc>
    <nc r="J16">
      <f>'PI Three'!J14</f>
    </nc>
  </rcc>
  <rcc rId="6621" sId="9">
    <oc r="K16">
      <f>+'PI Five'!K16</f>
    </oc>
    <nc r="K16">
      <f>'PI Three'!K14</f>
    </nc>
  </rcc>
  <rcc rId="6622" sId="9">
    <oc r="N16">
      <f>+'PI Five'!N16</f>
    </oc>
    <nc r="N16">
      <f>'PI Three'!N14</f>
    </nc>
  </rcc>
  <rcc rId="6623" sId="9">
    <oc r="O16">
      <f>+'PI Five'!O16</f>
    </oc>
    <nc r="O16">
      <f>'PI Three'!O14</f>
    </nc>
  </rcc>
  <rcc rId="6624" sId="9">
    <oc r="R16">
      <f>+'PI Five'!R16</f>
    </oc>
    <nc r="R16">
      <f>'PI Three'!R14</f>
    </nc>
  </rcc>
  <rcc rId="6625" sId="9">
    <oc r="S16">
      <f>+'PI Five'!S16</f>
    </oc>
    <nc r="S16">
      <f>'PI Three'!S14</f>
    </nc>
  </rcc>
  <rcc rId="6626" sId="9">
    <oc r="V16">
      <f>+'PI Five'!V16</f>
    </oc>
    <nc r="V16">
      <f>'PI Three'!V14</f>
    </nc>
  </rcc>
  <rcc rId="6627" sId="9">
    <oc r="W16">
      <f>+'PI Five'!W16</f>
    </oc>
    <nc r="W16">
      <f>'PI Three'!W14</f>
    </nc>
  </rcc>
  <rcc rId="6628" sId="9">
    <oc r="F17">
      <f>+'PI Six'!F17</f>
    </oc>
    <nc r="F17">
      <f>'PI Three'!F15</f>
    </nc>
  </rcc>
  <rcc rId="6629" sId="9">
    <oc r="G17">
      <f>+'PI Six'!G17</f>
    </oc>
    <nc r="G17">
      <f>'PI Three'!G15</f>
    </nc>
  </rcc>
  <rcc rId="6630" sId="9">
    <oc r="J17">
      <f>+'PI Six'!J17</f>
    </oc>
    <nc r="J17">
      <f>'PI Three'!J15</f>
    </nc>
  </rcc>
  <rcc rId="6631" sId="9">
    <oc r="K17">
      <f>+'PI Six'!K17</f>
    </oc>
    <nc r="K17">
      <f>'PI Three'!K15</f>
    </nc>
  </rcc>
  <rfmt sheetId="9" sqref="K17">
    <dxf>
      <numFmt numFmtId="175" formatCode="0.0"/>
    </dxf>
  </rfmt>
  <rfmt sheetId="9" sqref="K12:K17">
    <dxf>
      <numFmt numFmtId="177" formatCode="#,##0.0"/>
    </dxf>
  </rfmt>
  <rfmt sheetId="9" sqref="G12:G21">
    <dxf>
      <numFmt numFmtId="2" formatCode="0.00"/>
    </dxf>
  </rfmt>
  <rfmt sheetId="9" sqref="K12:K21">
    <dxf>
      <numFmt numFmtId="2" formatCode="0.00"/>
    </dxf>
  </rfmt>
  <rfmt sheetId="9" sqref="O12:O21">
    <dxf>
      <numFmt numFmtId="2" formatCode="0.00"/>
    </dxf>
  </rfmt>
  <rfmt sheetId="9" sqref="S12:S21">
    <dxf>
      <numFmt numFmtId="2" formatCode="0.00"/>
    </dxf>
  </rfmt>
  <rfmt sheetId="9" sqref="W12:W21">
    <dxf>
      <numFmt numFmtId="2" formatCode="0.00"/>
    </dxf>
  </rfmt>
  <rcc rId="6632" sId="9">
    <oc r="N17">
      <f>+'PI Six'!N17</f>
    </oc>
    <nc r="N17">
      <f>'PI Three'!N15</f>
    </nc>
  </rcc>
  <rcc rId="6633" sId="9">
    <oc r="O17">
      <f>+'PI Six'!O17</f>
    </oc>
    <nc r="O17">
      <f>'PI Three'!O15</f>
    </nc>
  </rcc>
  <rcc rId="6634" sId="9">
    <oc r="R17">
      <f>+'PI Six'!R17</f>
    </oc>
    <nc r="R17">
      <f>'PI Three'!R15</f>
    </nc>
  </rcc>
  <rcc rId="6635" sId="9">
    <oc r="S17">
      <f>+'PI Six'!S17</f>
    </oc>
    <nc r="S17">
      <f>'PI Three'!S15</f>
    </nc>
  </rcc>
  <rcc rId="6636" sId="9">
    <oc r="V17">
      <f>+'PI Six'!V17</f>
    </oc>
    <nc r="V17">
      <f>'PI Three'!V15</f>
    </nc>
  </rcc>
  <rcc rId="6637" sId="9">
    <oc r="W17">
      <f>+'PI Six'!W17</f>
    </oc>
    <nc r="W17">
      <f>'PI Three'!W15</f>
    </nc>
  </rcc>
  <rcc rId="6638" sId="9">
    <oc r="F18">
      <f>+'PI seven &amp; eight'!F18</f>
    </oc>
    <nc r="F18">
      <f>'PI Four'!F15</f>
    </nc>
  </rcc>
  <rcc rId="6639" sId="9">
    <oc r="G18">
      <f>+'PI seven &amp; eight'!G18</f>
    </oc>
    <nc r="G18">
      <f>'PI Five'!G15</f>
    </nc>
  </rcc>
  <rcc rId="6640" sId="9">
    <oc r="J18">
      <f>+'PI seven &amp; eight'!J18</f>
    </oc>
    <nc r="J18">
      <f>'PI Four'!J15</f>
    </nc>
  </rcc>
  <rcc rId="6641" sId="9">
    <oc r="K18">
      <f>+'PI seven &amp; eight'!K18</f>
    </oc>
    <nc r="K18">
      <f>'PI Four'!K15</f>
    </nc>
  </rcc>
  <rfmt sheetId="1" sqref="F12:F21">
    <dxf>
      <numFmt numFmtId="3" formatCode="#,##0"/>
    </dxf>
  </rfmt>
  <rfmt sheetId="1" sqref="J12:J21">
    <dxf>
      <numFmt numFmtId="3" formatCode="#,##0"/>
    </dxf>
  </rfmt>
  <rfmt sheetId="1" sqref="N12:N21">
    <dxf>
      <numFmt numFmtId="3" formatCode="#,##0"/>
    </dxf>
  </rfmt>
  <rfmt sheetId="1" sqref="R12:R21">
    <dxf>
      <numFmt numFmtId="3" formatCode="#,##0"/>
    </dxf>
  </rfmt>
  <rfmt sheetId="1" sqref="V12:V21">
    <dxf>
      <numFmt numFmtId="3" formatCode="#,##0"/>
    </dxf>
  </rfmt>
  <rcc rId="6642" sId="2">
    <oc r="J13">
      <f>ROUND(F13*(1+$F$4),0)</f>
    </oc>
    <nc r="J13">
      <f>ROUND(F13*(1+$F$4),0)</f>
    </nc>
  </rcc>
  <rcc rId="6643" sId="2">
    <oc r="J14">
      <f>ROUND(F14*(1+$F$4),0)</f>
    </oc>
    <nc r="J14">
      <f>ROUND(F14*(1+$F$4),0)</f>
    </nc>
  </rcc>
  <rcc rId="6644" sId="2" odxf="1" dxf="1">
    <oc r="J15">
      <f>ROUND(F15*(1+$F$4),0)</f>
    </oc>
    <nc r="J15">
      <f>ROUND(F15*(1+$F$4),0)</f>
    </nc>
    <odxf>
      <numFmt numFmtId="7" formatCode="#,##0.00_);\(#,##0.00\)"/>
    </odxf>
    <ndxf>
      <numFmt numFmtId="5" formatCode="#,##0_);\(#,##0\)"/>
    </ndxf>
  </rcc>
  <rcc rId="6645" sId="2" odxf="1" dxf="1">
    <oc r="J16">
      <f>ROUND(F16*(1+$F$4),0)</f>
    </oc>
    <nc r="J16">
      <f>ROUND(F16*(1+$F$4),0)</f>
    </nc>
    <odxf>
      <numFmt numFmtId="7" formatCode="#,##0.00_);\(#,##0.00\)"/>
    </odxf>
    <ndxf>
      <numFmt numFmtId="5" formatCode="#,##0_);\(#,##0\)"/>
    </ndxf>
  </rcc>
  <rcc rId="6646" sId="2" odxf="1" dxf="1">
    <oc r="J17">
      <f>ROUND(F17*(1+$F$4),0)</f>
    </oc>
    <nc r="J17">
      <f>ROUND(F17*(1+$F$4),0)</f>
    </nc>
    <odxf>
      <numFmt numFmtId="7" formatCode="#,##0.00_);\(#,##0.00\)"/>
    </odxf>
    <ndxf>
      <numFmt numFmtId="5" formatCode="#,##0_);\(#,##0\)"/>
    </ndxf>
  </rcc>
  <rcc rId="6647" sId="2" odxf="1" dxf="1">
    <oc r="J18">
      <f>ROUND(F18*(1+$F$4),0)</f>
    </oc>
    <nc r="J18">
      <f>ROUND(F18*(1+$F$4),0)</f>
    </nc>
    <odxf>
      <numFmt numFmtId="7" formatCode="#,##0.00_);\(#,##0.00\)"/>
    </odxf>
    <ndxf>
      <numFmt numFmtId="5" formatCode="#,##0_);\(#,##0\)"/>
    </ndxf>
  </rcc>
  <rcc rId="6648" sId="2" odxf="1" dxf="1">
    <oc r="J19">
      <f>ROUND(F19*(1+$F$4),0)</f>
    </oc>
    <nc r="J19">
      <f>ROUND(F19*(1+$F$4),0)</f>
    </nc>
    <odxf>
      <numFmt numFmtId="7" formatCode="#,##0.00_);\(#,##0.00\)"/>
    </odxf>
    <ndxf>
      <numFmt numFmtId="5" formatCode="#,##0_);\(#,##0\)"/>
    </ndxf>
  </rcc>
  <rcc rId="6649" sId="2" odxf="1" dxf="1">
    <oc r="J20">
      <f>ROUND(F20*(1+$F$4),0)</f>
    </oc>
    <nc r="J20">
      <f>ROUND(F20*(1+$F$4),0)</f>
    </nc>
    <odxf>
      <numFmt numFmtId="7" formatCode="#,##0.00_);\(#,##0.00\)"/>
    </odxf>
    <ndxf>
      <numFmt numFmtId="5" formatCode="#,##0_);\(#,##0\)"/>
    </ndxf>
  </rcc>
  <rcc rId="6650" sId="2" odxf="1" dxf="1">
    <oc r="J21">
      <f>ROUND(F21*(1+$F$4),0)</f>
    </oc>
    <nc r="J21">
      <f>ROUND(F21*(1+$F$4),0)</f>
    </nc>
    <odxf>
      <numFmt numFmtId="7" formatCode="#,##0.00_);\(#,##0.00\)"/>
    </odxf>
    <ndxf>
      <numFmt numFmtId="5" formatCode="#,##0_);\(#,##0\)"/>
    </ndxf>
  </rcc>
  <rcc rId="6651" sId="2">
    <oc r="N13">
      <f>ROUND(J13*(1+$F$4),0)</f>
    </oc>
    <nc r="N13">
      <f>ROUND(J13*(1+$F$4),0)</f>
    </nc>
  </rcc>
  <rcc rId="6652" sId="2">
    <oc r="N14">
      <f>ROUND(J14*(1+$F$4),0)</f>
    </oc>
    <nc r="N14">
      <f>ROUND(J14*(1+$F$4),0)</f>
    </nc>
  </rcc>
  <rcc rId="6653" sId="2" odxf="1" dxf="1">
    <oc r="N15">
      <f>ROUND(J15*(1+$F$4),0)</f>
    </oc>
    <nc r="N15">
      <f>ROUND(J15*(1+$F$4),0)</f>
    </nc>
    <odxf>
      <numFmt numFmtId="7" formatCode="#,##0.00_);\(#,##0.00\)"/>
    </odxf>
    <ndxf>
      <numFmt numFmtId="5" formatCode="#,##0_);\(#,##0\)"/>
    </ndxf>
  </rcc>
  <rcc rId="6654" sId="2" odxf="1" dxf="1">
    <oc r="N16">
      <f>ROUND(J16*(1+$F$4),0)</f>
    </oc>
    <nc r="N16">
      <f>ROUND(J16*(1+$F$4),0)</f>
    </nc>
    <odxf>
      <numFmt numFmtId="7" formatCode="#,##0.00_);\(#,##0.00\)"/>
    </odxf>
    <ndxf>
      <numFmt numFmtId="5" formatCode="#,##0_);\(#,##0\)"/>
    </ndxf>
  </rcc>
  <rcc rId="6655" sId="2" odxf="1" dxf="1">
    <oc r="N17">
      <f>ROUND(J17*(1+$F$4),0)</f>
    </oc>
    <nc r="N17">
      <f>ROUND(J17*(1+$F$4),0)</f>
    </nc>
    <odxf>
      <numFmt numFmtId="7" formatCode="#,##0.00_);\(#,##0.00\)"/>
    </odxf>
    <ndxf>
      <numFmt numFmtId="5" formatCode="#,##0_);\(#,##0\)"/>
    </ndxf>
  </rcc>
  <rcc rId="6656" sId="2" odxf="1" dxf="1">
    <oc r="N18">
      <f>ROUND(J18*(1+$F$4),0)</f>
    </oc>
    <nc r="N18">
      <f>ROUND(J18*(1+$F$4),0)</f>
    </nc>
    <odxf>
      <numFmt numFmtId="7" formatCode="#,##0.00_);\(#,##0.00\)"/>
    </odxf>
    <ndxf>
      <numFmt numFmtId="5" formatCode="#,##0_);\(#,##0\)"/>
    </ndxf>
  </rcc>
  <rcc rId="6657" sId="2" odxf="1" dxf="1">
    <oc r="N19">
      <f>ROUND(J19*(1+$F$4),0)</f>
    </oc>
    <nc r="N19">
      <f>ROUND(J19*(1+$F$4),0)</f>
    </nc>
    <odxf>
      <numFmt numFmtId="7" formatCode="#,##0.00_);\(#,##0.00\)"/>
    </odxf>
    <ndxf>
      <numFmt numFmtId="5" formatCode="#,##0_);\(#,##0\)"/>
    </ndxf>
  </rcc>
  <rcc rId="6658" sId="2" odxf="1" dxf="1">
    <oc r="N20">
      <f>ROUND(J20*(1+$F$4),0)</f>
    </oc>
    <nc r="N20">
      <f>ROUND(J20*(1+$F$4),0)</f>
    </nc>
    <odxf>
      <numFmt numFmtId="7" formatCode="#,##0.00_);\(#,##0.00\)"/>
    </odxf>
    <ndxf>
      <numFmt numFmtId="5" formatCode="#,##0_);\(#,##0\)"/>
    </ndxf>
  </rcc>
  <rcc rId="6659" sId="2" odxf="1" dxf="1">
    <oc r="N21">
      <f>ROUND(J21*(1+$F$4),0)</f>
    </oc>
    <nc r="N21">
      <f>ROUND(J21*(1+$F$4),0)</f>
    </nc>
    <odxf>
      <numFmt numFmtId="7" formatCode="#,##0.00_);\(#,##0.00\)"/>
    </odxf>
    <ndxf>
      <numFmt numFmtId="5" formatCode="#,##0_);\(#,##0\)"/>
    </ndxf>
  </rcc>
  <rcc rId="6660" sId="2">
    <oc r="R13">
      <f>ROUND(N13*(1+$F$4),0)</f>
    </oc>
    <nc r="R13">
      <f>ROUND(N13*(1+$F$4),0)</f>
    </nc>
  </rcc>
  <rcc rId="6661" sId="2">
    <oc r="R14">
      <f>ROUND(N14*(1+$F$4),0)</f>
    </oc>
    <nc r="R14">
      <f>ROUND(N14*(1+$F$4),0)</f>
    </nc>
  </rcc>
  <rcc rId="6662" sId="2" odxf="1" dxf="1">
    <oc r="R15">
      <f>ROUND(N15*(1+$F$4),0)</f>
    </oc>
    <nc r="R15">
      <f>ROUND(N15*(1+$F$4),0)</f>
    </nc>
    <odxf>
      <numFmt numFmtId="7" formatCode="#,##0.00_);\(#,##0.00\)"/>
    </odxf>
    <ndxf>
      <numFmt numFmtId="5" formatCode="#,##0_);\(#,##0\)"/>
    </ndxf>
  </rcc>
  <rcc rId="6663" sId="2" odxf="1" dxf="1">
    <oc r="R16">
      <f>ROUND(N16*(1+$F$4),0)</f>
    </oc>
    <nc r="R16">
      <f>ROUND(N16*(1+$F$4),0)</f>
    </nc>
    <odxf>
      <numFmt numFmtId="7" formatCode="#,##0.00_);\(#,##0.00\)"/>
    </odxf>
    <ndxf>
      <numFmt numFmtId="5" formatCode="#,##0_);\(#,##0\)"/>
    </ndxf>
  </rcc>
  <rcc rId="6664" sId="2" odxf="1" dxf="1">
    <oc r="R17">
      <f>ROUND(N17*(1+$F$4),0)</f>
    </oc>
    <nc r="R17">
      <f>ROUND(N17*(1+$F$4),0)</f>
    </nc>
    <odxf>
      <numFmt numFmtId="7" formatCode="#,##0.00_);\(#,##0.00\)"/>
    </odxf>
    <ndxf>
      <numFmt numFmtId="5" formatCode="#,##0_);\(#,##0\)"/>
    </ndxf>
  </rcc>
  <rcc rId="6665" sId="2" odxf="1" dxf="1">
    <oc r="R18">
      <f>ROUND(N18*(1+$F$4),0)</f>
    </oc>
    <nc r="R18">
      <f>ROUND(N18*(1+$F$4),0)</f>
    </nc>
    <odxf>
      <numFmt numFmtId="7" formatCode="#,##0.00_);\(#,##0.00\)"/>
    </odxf>
    <ndxf>
      <numFmt numFmtId="5" formatCode="#,##0_);\(#,##0\)"/>
    </ndxf>
  </rcc>
  <rcc rId="6666" sId="2" odxf="1" dxf="1">
    <oc r="R19">
      <f>ROUND(N19*(1+$F$4),0)</f>
    </oc>
    <nc r="R19">
      <f>ROUND(N19*(1+$F$4),0)</f>
    </nc>
    <odxf>
      <numFmt numFmtId="7" formatCode="#,##0.00_);\(#,##0.00\)"/>
    </odxf>
    <ndxf>
      <numFmt numFmtId="5" formatCode="#,##0_);\(#,##0\)"/>
    </ndxf>
  </rcc>
  <rcc rId="6667" sId="2" odxf="1" dxf="1">
    <oc r="R20">
      <f>ROUND(N20*(1+$F$4),0)</f>
    </oc>
    <nc r="R20">
      <f>ROUND(N20*(1+$F$4),0)</f>
    </nc>
    <odxf>
      <numFmt numFmtId="7" formatCode="#,##0.00_);\(#,##0.00\)"/>
    </odxf>
    <ndxf>
      <numFmt numFmtId="5" formatCode="#,##0_);\(#,##0\)"/>
    </ndxf>
  </rcc>
  <rcc rId="6668" sId="2" odxf="1" dxf="1">
    <oc r="R21">
      <f>ROUND(N21*(1+$F$4),0)</f>
    </oc>
    <nc r="R21">
      <f>ROUND(N21*(1+$F$4),0)</f>
    </nc>
    <odxf>
      <numFmt numFmtId="7" formatCode="#,##0.00_);\(#,##0.00\)"/>
    </odxf>
    <ndxf>
      <numFmt numFmtId="5" formatCode="#,##0_);\(#,##0\)"/>
    </ndxf>
  </rcc>
  <rcc rId="6669" sId="2">
    <oc r="V13">
      <f>ROUND(R13*(1+$F$4),0)</f>
    </oc>
    <nc r="V13">
      <f>ROUND(R13*(1+$F$4),0)</f>
    </nc>
  </rcc>
  <rcc rId="6670" sId="2">
    <oc r="V14">
      <f>ROUND(R14*(1+$F$4),0)</f>
    </oc>
    <nc r="V14">
      <f>ROUND(R14*(1+$F$4),0)</f>
    </nc>
  </rcc>
  <rcc rId="6671" sId="2" odxf="1" dxf="1">
    <oc r="V15">
      <f>ROUND(R15*(1+$F$4),0)</f>
    </oc>
    <nc r="V15">
      <f>ROUND(R15*(1+$F$4),0)</f>
    </nc>
    <odxf>
      <numFmt numFmtId="7" formatCode="#,##0.00_);\(#,##0.00\)"/>
    </odxf>
    <ndxf>
      <numFmt numFmtId="5" formatCode="#,##0_);\(#,##0\)"/>
    </ndxf>
  </rcc>
  <rcc rId="6672" sId="2" odxf="1" dxf="1">
    <oc r="V16">
      <f>ROUND(R16*(1+$F$4),0)</f>
    </oc>
    <nc r="V16">
      <f>ROUND(R16*(1+$F$4),0)</f>
    </nc>
    <odxf>
      <numFmt numFmtId="7" formatCode="#,##0.00_);\(#,##0.00\)"/>
    </odxf>
    <ndxf>
      <numFmt numFmtId="5" formatCode="#,##0_);\(#,##0\)"/>
    </ndxf>
  </rcc>
  <rcc rId="6673" sId="2" odxf="1" dxf="1">
    <oc r="V17">
      <f>ROUND(R17*(1+$F$4),0)</f>
    </oc>
    <nc r="V17">
      <f>ROUND(R17*(1+$F$4),0)</f>
    </nc>
    <odxf>
      <numFmt numFmtId="7" formatCode="#,##0.00_);\(#,##0.00\)"/>
    </odxf>
    <ndxf>
      <numFmt numFmtId="5" formatCode="#,##0_);\(#,##0\)"/>
    </ndxf>
  </rcc>
  <rcc rId="6674" sId="2" odxf="1" dxf="1">
    <oc r="V18">
      <f>ROUND(R18*(1+$F$4),0)</f>
    </oc>
    <nc r="V18">
      <f>ROUND(R18*(1+$F$4),0)</f>
    </nc>
    <odxf>
      <numFmt numFmtId="7" formatCode="#,##0.00_);\(#,##0.00\)"/>
    </odxf>
    <ndxf>
      <numFmt numFmtId="5" formatCode="#,##0_);\(#,##0\)"/>
    </ndxf>
  </rcc>
  <rcc rId="6675" sId="2" odxf="1" dxf="1">
    <oc r="V19">
      <f>ROUND(R19*(1+$F$4),0)</f>
    </oc>
    <nc r="V19">
      <f>ROUND(R19*(1+$F$4),0)</f>
    </nc>
    <odxf>
      <numFmt numFmtId="7" formatCode="#,##0.00_);\(#,##0.00\)"/>
    </odxf>
    <ndxf>
      <numFmt numFmtId="5" formatCode="#,##0_);\(#,##0\)"/>
    </ndxf>
  </rcc>
  <rcc rId="6676" sId="2" odxf="1" dxf="1">
    <oc r="V20">
      <f>ROUND(R20*(1+$F$4),0)</f>
    </oc>
    <nc r="V20">
      <f>ROUND(R20*(1+$F$4),0)</f>
    </nc>
    <odxf>
      <numFmt numFmtId="7" formatCode="#,##0.00_);\(#,##0.00\)"/>
    </odxf>
    <ndxf>
      <numFmt numFmtId="5" formatCode="#,##0_);\(#,##0\)"/>
    </ndxf>
  </rcc>
  <rcc rId="6677" sId="2" odxf="1" dxf="1">
    <oc r="V21">
      <f>ROUND(R21*(1+$F$4),0)</f>
    </oc>
    <nc r="V21">
      <f>ROUND(R21*(1+$F$4),0)</f>
    </nc>
    <odxf>
      <numFmt numFmtId="7" formatCode="#,##0.00_);\(#,##0.00\)"/>
    </odxf>
    <ndxf>
      <numFmt numFmtId="5" formatCode="#,##0_);\(#,##0\)"/>
    </ndxf>
  </rcc>
  <rcc rId="6678" sId="3">
    <oc r="J14">
      <f>ROUND(F14*(1+$F$4),0)</f>
    </oc>
    <nc r="J14">
      <f>ROUND(F14*(1+$F$4),0)</f>
    </nc>
  </rcc>
  <rcc rId="6679" sId="3">
    <oc r="J15">
      <f>ROUND(F15*(1+$F$4),0)</f>
    </oc>
    <nc r="J15">
      <f>ROUND(F15*(1+$F$4),0)</f>
    </nc>
  </rcc>
  <rcc rId="6680" sId="3" odxf="1" dxf="1">
    <oc r="J16">
      <f>ROUND(F16*(1+$F$4),0)</f>
    </oc>
    <nc r="J16">
      <f>ROUND(F16*(1+$F$4),0)</f>
    </nc>
    <odxf>
      <numFmt numFmtId="7" formatCode="#,##0.00_);\(#,##0.00\)"/>
    </odxf>
    <ndxf>
      <numFmt numFmtId="5" formatCode="#,##0_);\(#,##0\)"/>
    </ndxf>
  </rcc>
  <rcc rId="6681" sId="3" odxf="1" dxf="1">
    <oc r="J17">
      <f>ROUND(F17*(1+$F$4),0)</f>
    </oc>
    <nc r="J17">
      <f>ROUND(F17*(1+$F$4),0)</f>
    </nc>
    <odxf>
      <numFmt numFmtId="7" formatCode="#,##0.00_);\(#,##0.00\)"/>
    </odxf>
    <ndxf>
      <numFmt numFmtId="5" formatCode="#,##0_);\(#,##0\)"/>
    </ndxf>
  </rcc>
  <rcc rId="6682" sId="3" odxf="1" dxf="1">
    <oc r="J18">
      <f>ROUND(F18*(1+$F$4),0)</f>
    </oc>
    <nc r="J18">
      <f>ROUND(F18*(1+$F$4),0)</f>
    </nc>
    <odxf>
      <numFmt numFmtId="7" formatCode="#,##0.00_);\(#,##0.00\)"/>
    </odxf>
    <ndxf>
      <numFmt numFmtId="5" formatCode="#,##0_);\(#,##0\)"/>
    </ndxf>
  </rcc>
  <rcc rId="6683" sId="3" odxf="1" dxf="1">
    <oc r="J19">
      <f>ROUND(F19*(1+$F$4),0)</f>
    </oc>
    <nc r="J19">
      <f>ROUND(F19*(1+$F$4),0)</f>
    </nc>
    <odxf>
      <numFmt numFmtId="7" formatCode="#,##0.00_);\(#,##0.00\)"/>
    </odxf>
    <ndxf>
      <numFmt numFmtId="5" formatCode="#,##0_);\(#,##0\)"/>
    </ndxf>
  </rcc>
  <rcc rId="6684" sId="3" odxf="1" dxf="1">
    <oc r="J20">
      <f>ROUND(F20*(1+$F$4),0)</f>
    </oc>
    <nc r="J20">
      <f>ROUND(F20*(1+$F$4),0)</f>
    </nc>
    <odxf>
      <numFmt numFmtId="7" formatCode="#,##0.00_);\(#,##0.00\)"/>
    </odxf>
    <ndxf>
      <numFmt numFmtId="5" formatCode="#,##0_);\(#,##0\)"/>
    </ndxf>
  </rcc>
  <rcc rId="6685" sId="3" odxf="1" dxf="1">
    <oc r="J21">
      <f>ROUND(F21*(1+$F$4),0)</f>
    </oc>
    <nc r="J21">
      <f>ROUND(F21*(1+$F$4),0)</f>
    </nc>
    <odxf>
      <numFmt numFmtId="7" formatCode="#,##0.00_);\(#,##0.00\)"/>
    </odxf>
    <ndxf>
      <numFmt numFmtId="5" formatCode="#,##0_);\(#,##0\)"/>
    </ndxf>
  </rcc>
  <rcc rId="6686" sId="3">
    <oc r="N14">
      <f>ROUND(J14*(1+$F$4),0)</f>
    </oc>
    <nc r="N14">
      <f>ROUND(J14*(1+$F$4),0)</f>
    </nc>
  </rcc>
  <rcc rId="6687" sId="3">
    <oc r="N15">
      <f>ROUND(J15*(1+$F$4),0)</f>
    </oc>
    <nc r="N15">
      <f>ROUND(J15*(1+$F$4),0)</f>
    </nc>
  </rcc>
  <rcc rId="6688" sId="3" odxf="1" dxf="1">
    <oc r="N16">
      <f>ROUND(J16*(1+$F$4),0)</f>
    </oc>
    <nc r="N16">
      <f>ROUND(J16*(1+$F$4),0)</f>
    </nc>
    <odxf>
      <numFmt numFmtId="7" formatCode="#,##0.00_);\(#,##0.00\)"/>
    </odxf>
    <ndxf>
      <numFmt numFmtId="5" formatCode="#,##0_);\(#,##0\)"/>
    </ndxf>
  </rcc>
  <rcc rId="6689" sId="3" odxf="1" dxf="1">
    <oc r="N17">
      <f>ROUND(J17*(1+$F$4),0)</f>
    </oc>
    <nc r="N17">
      <f>ROUND(J17*(1+$F$4),0)</f>
    </nc>
    <odxf>
      <numFmt numFmtId="7" formatCode="#,##0.00_);\(#,##0.00\)"/>
    </odxf>
    <ndxf>
      <numFmt numFmtId="5" formatCode="#,##0_);\(#,##0\)"/>
    </ndxf>
  </rcc>
  <rcc rId="6690" sId="3" odxf="1" dxf="1">
    <oc r="N18">
      <f>ROUND(J18*(1+$F$4),0)</f>
    </oc>
    <nc r="N18">
      <f>ROUND(J18*(1+$F$4),0)</f>
    </nc>
    <odxf>
      <numFmt numFmtId="7" formatCode="#,##0.00_);\(#,##0.00\)"/>
    </odxf>
    <ndxf>
      <numFmt numFmtId="5" formatCode="#,##0_);\(#,##0\)"/>
    </ndxf>
  </rcc>
  <rcc rId="6691" sId="3" odxf="1" dxf="1">
    <oc r="N19">
      <f>ROUND(J19*(1+$F$4),0)</f>
    </oc>
    <nc r="N19">
      <f>ROUND(J19*(1+$F$4),0)</f>
    </nc>
    <odxf>
      <numFmt numFmtId="7" formatCode="#,##0.00_);\(#,##0.00\)"/>
    </odxf>
    <ndxf>
      <numFmt numFmtId="5" formatCode="#,##0_);\(#,##0\)"/>
    </ndxf>
  </rcc>
  <rcc rId="6692" sId="3" odxf="1" dxf="1">
    <oc r="N20">
      <f>ROUND(J20*(1+$F$4),0)</f>
    </oc>
    <nc r="N20">
      <f>ROUND(J20*(1+$F$4),0)</f>
    </nc>
    <odxf>
      <numFmt numFmtId="7" formatCode="#,##0.00_);\(#,##0.00\)"/>
    </odxf>
    <ndxf>
      <numFmt numFmtId="5" formatCode="#,##0_);\(#,##0\)"/>
    </ndxf>
  </rcc>
  <rcc rId="6693" sId="3" odxf="1" dxf="1">
    <oc r="N21">
      <f>ROUND(J21*(1+$F$4),0)</f>
    </oc>
    <nc r="N21">
      <f>ROUND(J21*(1+$F$4),0)</f>
    </nc>
    <odxf>
      <numFmt numFmtId="7" formatCode="#,##0.00_);\(#,##0.00\)"/>
    </odxf>
    <ndxf>
      <numFmt numFmtId="5" formatCode="#,##0_);\(#,##0\)"/>
    </ndxf>
  </rcc>
  <rcc rId="6694" sId="3">
    <oc r="R14">
      <f>ROUND(N14*(1+$F$4),0)</f>
    </oc>
    <nc r="R14">
      <f>ROUND(N14*(1+$F$4),0)</f>
    </nc>
  </rcc>
  <rcc rId="6695" sId="3">
    <oc r="R15">
      <f>ROUND(N15*(1+$F$4),0)</f>
    </oc>
    <nc r="R15">
      <f>ROUND(N15*(1+$F$4),0)</f>
    </nc>
  </rcc>
  <rcc rId="6696" sId="3" odxf="1" dxf="1">
    <oc r="R16">
      <f>ROUND(N16*(1+$F$4),0)</f>
    </oc>
    <nc r="R16">
      <f>ROUND(N16*(1+$F$4),0)</f>
    </nc>
    <odxf>
      <numFmt numFmtId="7" formatCode="#,##0.00_);\(#,##0.00\)"/>
    </odxf>
    <ndxf>
      <numFmt numFmtId="5" formatCode="#,##0_);\(#,##0\)"/>
    </ndxf>
  </rcc>
  <rcc rId="6697" sId="3" odxf="1" dxf="1">
    <oc r="R17">
      <f>ROUND(N17*(1+$F$4),0)</f>
    </oc>
    <nc r="R17">
      <f>ROUND(N17*(1+$F$4),0)</f>
    </nc>
    <odxf>
      <numFmt numFmtId="7" formatCode="#,##0.00_);\(#,##0.00\)"/>
    </odxf>
    <ndxf>
      <numFmt numFmtId="5" formatCode="#,##0_);\(#,##0\)"/>
    </ndxf>
  </rcc>
  <rcc rId="6698" sId="3" odxf="1" dxf="1">
    <oc r="R18">
      <f>ROUND(N18*(1+$F$4),0)</f>
    </oc>
    <nc r="R18">
      <f>ROUND(N18*(1+$F$4),0)</f>
    </nc>
    <odxf>
      <numFmt numFmtId="7" formatCode="#,##0.00_);\(#,##0.00\)"/>
    </odxf>
    <ndxf>
      <numFmt numFmtId="5" formatCode="#,##0_);\(#,##0\)"/>
    </ndxf>
  </rcc>
  <rcc rId="6699" sId="3" odxf="1" dxf="1">
    <oc r="R19">
      <f>ROUND(N19*(1+$F$4),0)</f>
    </oc>
    <nc r="R19">
      <f>ROUND(N19*(1+$F$4),0)</f>
    </nc>
    <odxf>
      <numFmt numFmtId="7" formatCode="#,##0.00_);\(#,##0.00\)"/>
    </odxf>
    <ndxf>
      <numFmt numFmtId="5" formatCode="#,##0_);\(#,##0\)"/>
    </ndxf>
  </rcc>
  <rcc rId="6700" sId="3" odxf="1" dxf="1">
    <oc r="R20">
      <f>ROUND(N20*(1+$F$4),0)</f>
    </oc>
    <nc r="R20">
      <f>ROUND(N20*(1+$F$4),0)</f>
    </nc>
    <odxf>
      <numFmt numFmtId="7" formatCode="#,##0.00_);\(#,##0.00\)"/>
    </odxf>
    <ndxf>
      <numFmt numFmtId="5" formatCode="#,##0_);\(#,##0\)"/>
    </ndxf>
  </rcc>
  <rcc rId="6701" sId="3" odxf="1" dxf="1">
    <oc r="R21">
      <f>ROUND(N21*(1+$F$4),0)</f>
    </oc>
    <nc r="R21">
      <f>ROUND(N21*(1+$F$4),0)</f>
    </nc>
    <odxf>
      <numFmt numFmtId="7" formatCode="#,##0.00_);\(#,##0.00\)"/>
    </odxf>
    <ndxf>
      <numFmt numFmtId="5" formatCode="#,##0_);\(#,##0\)"/>
    </ndxf>
  </rcc>
  <rcc rId="6702" sId="3">
    <oc r="V14">
      <f>ROUND(R14*(1+$F$4),0)</f>
    </oc>
    <nc r="V14">
      <f>ROUND(R14*(1+$F$4),0)</f>
    </nc>
  </rcc>
  <rcc rId="6703" sId="3">
    <oc r="V15">
      <f>ROUND(R15*(1+$F$4),0)</f>
    </oc>
    <nc r="V15">
      <f>ROUND(R15*(1+$F$4),0)</f>
    </nc>
  </rcc>
  <rcc rId="6704" sId="3" odxf="1" dxf="1">
    <oc r="V16">
      <f>ROUND(R16*(1+$F$4),0)</f>
    </oc>
    <nc r="V16">
      <f>ROUND(R16*(1+$F$4),0)</f>
    </nc>
    <odxf>
      <numFmt numFmtId="7" formatCode="#,##0.00_);\(#,##0.00\)"/>
    </odxf>
    <ndxf>
      <numFmt numFmtId="5" formatCode="#,##0_);\(#,##0\)"/>
    </ndxf>
  </rcc>
  <rcc rId="6705" sId="3" odxf="1" dxf="1">
    <oc r="V17">
      <f>ROUND(R17*(1+$F$4),0)</f>
    </oc>
    <nc r="V17">
      <f>ROUND(R17*(1+$F$4),0)</f>
    </nc>
    <odxf>
      <numFmt numFmtId="7" formatCode="#,##0.00_);\(#,##0.00\)"/>
    </odxf>
    <ndxf>
      <numFmt numFmtId="5" formatCode="#,##0_);\(#,##0\)"/>
    </ndxf>
  </rcc>
  <rcc rId="6706" sId="3" odxf="1" dxf="1">
    <oc r="V18">
      <f>ROUND(R18*(1+$F$4),0)</f>
    </oc>
    <nc r="V18">
      <f>ROUND(R18*(1+$F$4),0)</f>
    </nc>
    <odxf>
      <numFmt numFmtId="7" formatCode="#,##0.00_);\(#,##0.00\)"/>
    </odxf>
    <ndxf>
      <numFmt numFmtId="5" formatCode="#,##0_);\(#,##0\)"/>
    </ndxf>
  </rcc>
  <rcc rId="6707" sId="3" odxf="1" dxf="1">
    <oc r="V19">
      <f>ROUND(R19*(1+$F$4),0)</f>
    </oc>
    <nc r="V19">
      <f>ROUND(R19*(1+$F$4),0)</f>
    </nc>
    <odxf>
      <numFmt numFmtId="7" formatCode="#,##0.00_);\(#,##0.00\)"/>
    </odxf>
    <ndxf>
      <numFmt numFmtId="5" formatCode="#,##0_);\(#,##0\)"/>
    </ndxf>
  </rcc>
  <rcc rId="6708" sId="3" odxf="1" dxf="1">
    <oc r="V20">
      <f>ROUND(R20*(1+$F$4),0)</f>
    </oc>
    <nc r="V20">
      <f>ROUND(R20*(1+$F$4),0)</f>
    </nc>
    <odxf>
      <numFmt numFmtId="7" formatCode="#,##0.00_);\(#,##0.00\)"/>
    </odxf>
    <ndxf>
      <numFmt numFmtId="5" formatCode="#,##0_);\(#,##0\)"/>
    </ndxf>
  </rcc>
  <rcc rId="6709" sId="3" odxf="1" dxf="1">
    <oc r="V21">
      <f>ROUND(R21*(1+$F$4),0)</f>
    </oc>
    <nc r="V21">
      <f>ROUND(R21*(1+$F$4),0)</f>
    </nc>
    <odxf>
      <numFmt numFmtId="7" formatCode="#,##0.00_);\(#,##0.00\)"/>
    </odxf>
    <ndxf>
      <numFmt numFmtId="5" formatCode="#,##0_);\(#,##0\)"/>
    </ndxf>
  </rcc>
  <rcc rId="6710" sId="4" numFmtId="4">
    <oc r="F15">
      <f>ROUND(B15*(1+$F$4),0)</f>
    </oc>
    <nc r="F15">
      <v>125000</v>
    </nc>
  </rcc>
  <rcc rId="6711" sId="4" numFmtId="4">
    <nc r="F16">
      <v>75000</v>
    </nc>
  </rcc>
  <rcc rId="6712" sId="4" odxf="1" dxf="1">
    <oc r="J15">
      <f>ROUND(F15*(1+$F$4),0)</f>
    </oc>
    <nc r="J15">
      <f>ROUND(F15*(1+$F$4),0)</f>
    </nc>
    <odxf>
      <numFmt numFmtId="7" formatCode="#,##0.00_);\(#,##0.00\)"/>
    </odxf>
    <ndxf>
      <numFmt numFmtId="5" formatCode="#,##0_);\(#,##0\)"/>
    </ndxf>
  </rcc>
  <rcc rId="6713" sId="4" odxf="1" dxf="1">
    <oc r="J16">
      <f>ROUND(F16*(1+$F$4),0)</f>
    </oc>
    <nc r="J16">
      <f>ROUND(F16*(1+$F$4),0)</f>
    </nc>
    <odxf>
      <numFmt numFmtId="7" formatCode="#,##0.00_);\(#,##0.00\)"/>
    </odxf>
    <ndxf>
      <numFmt numFmtId="5" formatCode="#,##0_);\(#,##0\)"/>
    </ndxf>
  </rcc>
  <rcc rId="6714" sId="4" odxf="1" dxf="1">
    <oc r="J17">
      <f>ROUND(F17*(1+$F$4),0)</f>
    </oc>
    <nc r="J17">
      <f>ROUND(F17*(1+$F$4),0)</f>
    </nc>
    <odxf>
      <numFmt numFmtId="7" formatCode="#,##0.00_);\(#,##0.00\)"/>
    </odxf>
    <ndxf>
      <numFmt numFmtId="5" formatCode="#,##0_);\(#,##0\)"/>
    </ndxf>
  </rcc>
  <rcc rId="6715" sId="4" odxf="1" dxf="1">
    <oc r="J18">
      <f>ROUND(F18*(1+$F$4),0)</f>
    </oc>
    <nc r="J18">
      <f>ROUND(F18*(1+$F$4),0)</f>
    </nc>
    <odxf>
      <numFmt numFmtId="7" formatCode="#,##0.00_);\(#,##0.00\)"/>
    </odxf>
    <ndxf>
      <numFmt numFmtId="5" formatCode="#,##0_);\(#,##0\)"/>
    </ndxf>
  </rcc>
  <rcc rId="6716" sId="4" odxf="1" dxf="1">
    <oc r="J19">
      <f>ROUND(F19*(1+$F$4),0)</f>
    </oc>
    <nc r="J19">
      <f>ROUND(F19*(1+$F$4),0)</f>
    </nc>
    <odxf>
      <numFmt numFmtId="7" formatCode="#,##0.00_);\(#,##0.00\)"/>
    </odxf>
    <ndxf>
      <numFmt numFmtId="5" formatCode="#,##0_);\(#,##0\)"/>
    </ndxf>
  </rcc>
  <rcc rId="6717" sId="4" odxf="1" dxf="1">
    <oc r="J20">
      <f>ROUND(F20*(1+$F$4),0)</f>
    </oc>
    <nc r="J20">
      <f>ROUND(F20*(1+$F$4),0)</f>
    </nc>
    <odxf>
      <numFmt numFmtId="7" formatCode="#,##0.00_);\(#,##0.00\)"/>
    </odxf>
    <ndxf>
      <numFmt numFmtId="5" formatCode="#,##0_);\(#,##0\)"/>
    </ndxf>
  </rcc>
  <rcc rId="6718" sId="4" odxf="1" dxf="1">
    <oc r="J21">
      <f>ROUND(F21*(1+$F$4),0)</f>
    </oc>
    <nc r="J21">
      <f>ROUND(F21*(1+$F$4),0)</f>
    </nc>
    <odxf>
      <numFmt numFmtId="7" formatCode="#,##0.00_);\(#,##0.00\)"/>
    </odxf>
    <ndxf>
      <numFmt numFmtId="5" formatCode="#,##0_);\(#,##0\)"/>
    </ndxf>
  </rcc>
  <rcc rId="6719" sId="4" odxf="1" dxf="1">
    <oc r="N15">
      <f>ROUND(J15*(1+$F$4),0)</f>
    </oc>
    <nc r="N15">
      <f>ROUND(J15*(1+$F$4),0)</f>
    </nc>
    <odxf>
      <numFmt numFmtId="7" formatCode="#,##0.00_);\(#,##0.00\)"/>
    </odxf>
    <ndxf>
      <numFmt numFmtId="5" formatCode="#,##0_);\(#,##0\)"/>
    </ndxf>
  </rcc>
  <rcc rId="6720" sId="4" odxf="1" dxf="1">
    <oc r="N16">
      <f>ROUND(J16*(1+$F$4),0)</f>
    </oc>
    <nc r="N16">
      <f>ROUND(J16*(1+$F$4),0)</f>
    </nc>
    <odxf>
      <numFmt numFmtId="7" formatCode="#,##0.00_);\(#,##0.00\)"/>
    </odxf>
    <ndxf>
      <numFmt numFmtId="5" formatCode="#,##0_);\(#,##0\)"/>
    </ndxf>
  </rcc>
  <rcc rId="6721" sId="4" odxf="1" dxf="1">
    <oc r="N17">
      <f>ROUND(J17*(1+$F$4),0)</f>
    </oc>
    <nc r="N17">
      <f>ROUND(J17*(1+$F$4),0)</f>
    </nc>
    <odxf>
      <numFmt numFmtId="7" formatCode="#,##0.00_);\(#,##0.00\)"/>
    </odxf>
    <ndxf>
      <numFmt numFmtId="5" formatCode="#,##0_);\(#,##0\)"/>
    </ndxf>
  </rcc>
  <rcc rId="6722" sId="4" odxf="1" dxf="1">
    <oc r="N18">
      <f>ROUND(J18*(1+$F$4),0)</f>
    </oc>
    <nc r="N18">
      <f>ROUND(J18*(1+$F$4),0)</f>
    </nc>
    <odxf>
      <numFmt numFmtId="7" formatCode="#,##0.00_);\(#,##0.00\)"/>
    </odxf>
    <ndxf>
      <numFmt numFmtId="5" formatCode="#,##0_);\(#,##0\)"/>
    </ndxf>
  </rcc>
  <rcc rId="6723" sId="4" odxf="1" dxf="1">
    <oc r="N19">
      <f>ROUND(J19*(1+$F$4),0)</f>
    </oc>
    <nc r="N19">
      <f>ROUND(J19*(1+$F$4),0)</f>
    </nc>
    <odxf>
      <numFmt numFmtId="7" formatCode="#,##0.00_);\(#,##0.00\)"/>
    </odxf>
    <ndxf>
      <numFmt numFmtId="5" formatCode="#,##0_);\(#,##0\)"/>
    </ndxf>
  </rcc>
  <rcc rId="6724" sId="4" odxf="1" dxf="1">
    <oc r="N20">
      <f>ROUND(J20*(1+$F$4),0)</f>
    </oc>
    <nc r="N20">
      <f>ROUND(J20*(1+$F$4),0)</f>
    </nc>
    <odxf>
      <numFmt numFmtId="7" formatCode="#,##0.00_);\(#,##0.00\)"/>
    </odxf>
    <ndxf>
      <numFmt numFmtId="5" formatCode="#,##0_);\(#,##0\)"/>
    </ndxf>
  </rcc>
  <rcc rId="6725" sId="4" odxf="1" dxf="1">
    <oc r="N21">
      <f>ROUND(J21*(1+$F$4),0)</f>
    </oc>
    <nc r="N21">
      <f>ROUND(J21*(1+$F$4),0)</f>
    </nc>
    <odxf>
      <numFmt numFmtId="7" formatCode="#,##0.00_);\(#,##0.00\)"/>
    </odxf>
    <ndxf>
      <numFmt numFmtId="5" formatCode="#,##0_);\(#,##0\)"/>
    </ndxf>
  </rcc>
  <rcc rId="6726" sId="4" odxf="1" dxf="1">
    <oc r="R15">
      <f>ROUND(N15*(1+$F$4),0)</f>
    </oc>
    <nc r="R15">
      <f>ROUND(N15*(1+$F$4),0)</f>
    </nc>
    <odxf>
      <numFmt numFmtId="7" formatCode="#,##0.00_);\(#,##0.00\)"/>
    </odxf>
    <ndxf>
      <numFmt numFmtId="5" formatCode="#,##0_);\(#,##0\)"/>
    </ndxf>
  </rcc>
  <rcc rId="6727" sId="4" odxf="1" dxf="1">
    <oc r="R16">
      <f>ROUND(N16*(1+$F$4),0)</f>
    </oc>
    <nc r="R16">
      <f>ROUND(N16*(1+$F$4),0)</f>
    </nc>
    <odxf>
      <numFmt numFmtId="7" formatCode="#,##0.00_);\(#,##0.00\)"/>
    </odxf>
    <ndxf>
      <numFmt numFmtId="5" formatCode="#,##0_);\(#,##0\)"/>
    </ndxf>
  </rcc>
  <rcc rId="6728" sId="4" odxf="1" dxf="1">
    <oc r="R17">
      <f>ROUND(N17*(1+$F$4),0)</f>
    </oc>
    <nc r="R17">
      <f>ROUND(N17*(1+$F$4),0)</f>
    </nc>
    <odxf>
      <numFmt numFmtId="7" formatCode="#,##0.00_);\(#,##0.00\)"/>
    </odxf>
    <ndxf>
      <numFmt numFmtId="5" formatCode="#,##0_);\(#,##0\)"/>
    </ndxf>
  </rcc>
  <rcc rId="6729" sId="4" odxf="1" dxf="1">
    <oc r="R18">
      <f>ROUND(N18*(1+$F$4),0)</f>
    </oc>
    <nc r="R18">
      <f>ROUND(N18*(1+$F$4),0)</f>
    </nc>
    <odxf>
      <numFmt numFmtId="7" formatCode="#,##0.00_);\(#,##0.00\)"/>
    </odxf>
    <ndxf>
      <numFmt numFmtId="5" formatCode="#,##0_);\(#,##0\)"/>
    </ndxf>
  </rcc>
  <rcc rId="6730" sId="4" odxf="1" dxf="1">
    <oc r="R19">
      <f>ROUND(N19*(1+$F$4),0)</f>
    </oc>
    <nc r="R19">
      <f>ROUND(N19*(1+$F$4),0)</f>
    </nc>
    <odxf>
      <numFmt numFmtId="7" formatCode="#,##0.00_);\(#,##0.00\)"/>
    </odxf>
    <ndxf>
      <numFmt numFmtId="5" formatCode="#,##0_);\(#,##0\)"/>
    </ndxf>
  </rcc>
  <rcc rId="6731" sId="4" odxf="1" dxf="1">
    <oc r="R20">
      <f>ROUND(N20*(1+$F$4),0)</f>
    </oc>
    <nc r="R20">
      <f>ROUND(N20*(1+$F$4),0)</f>
    </nc>
    <odxf>
      <numFmt numFmtId="7" formatCode="#,##0.00_);\(#,##0.00\)"/>
    </odxf>
    <ndxf>
      <numFmt numFmtId="5" formatCode="#,##0_);\(#,##0\)"/>
    </ndxf>
  </rcc>
  <rcc rId="6732" sId="4" odxf="1" dxf="1">
    <oc r="R21">
      <f>ROUND(N21*(1+$F$4),0)</f>
    </oc>
    <nc r="R21">
      <f>ROUND(N21*(1+$F$4),0)</f>
    </nc>
    <odxf>
      <numFmt numFmtId="7" formatCode="#,##0.00_);\(#,##0.00\)"/>
    </odxf>
    <ndxf>
      <numFmt numFmtId="5" formatCode="#,##0_);\(#,##0\)"/>
    </ndxf>
  </rcc>
  <rcc rId="6733" sId="4" odxf="1" dxf="1">
    <oc r="V15">
      <f>ROUND(R15*(1+$F$4),0)</f>
    </oc>
    <nc r="V15">
      <f>ROUND(R15*(1+$F$4),0)</f>
    </nc>
    <odxf>
      <numFmt numFmtId="7" formatCode="#,##0.00_);\(#,##0.00\)"/>
    </odxf>
    <ndxf>
      <numFmt numFmtId="5" formatCode="#,##0_);\(#,##0\)"/>
    </ndxf>
  </rcc>
  <rcc rId="6734" sId="4" odxf="1" dxf="1">
    <oc r="V16">
      <f>ROUND(R16*(1+$F$4),0)</f>
    </oc>
    <nc r="V16">
      <f>ROUND(R16*(1+$F$4),0)</f>
    </nc>
    <odxf>
      <numFmt numFmtId="7" formatCode="#,##0.00_);\(#,##0.00\)"/>
    </odxf>
    <ndxf>
      <numFmt numFmtId="5" formatCode="#,##0_);\(#,##0\)"/>
    </ndxf>
  </rcc>
  <rcc rId="6735" sId="4" odxf="1" dxf="1">
    <oc r="V17">
      <f>ROUND(R17*(1+$F$4),0)</f>
    </oc>
    <nc r="V17">
      <f>ROUND(R17*(1+$F$4),0)</f>
    </nc>
    <odxf>
      <numFmt numFmtId="7" formatCode="#,##0.00_);\(#,##0.00\)"/>
    </odxf>
    <ndxf>
      <numFmt numFmtId="5" formatCode="#,##0_);\(#,##0\)"/>
    </ndxf>
  </rcc>
  <rcc rId="6736" sId="4" odxf="1" dxf="1">
    <oc r="V18">
      <f>ROUND(R18*(1+$F$4),0)</f>
    </oc>
    <nc r="V18">
      <f>ROUND(R18*(1+$F$4),0)</f>
    </nc>
    <odxf>
      <numFmt numFmtId="7" formatCode="#,##0.00_);\(#,##0.00\)"/>
    </odxf>
    <ndxf>
      <numFmt numFmtId="5" formatCode="#,##0_);\(#,##0\)"/>
    </ndxf>
  </rcc>
  <rcc rId="6737" sId="4" odxf="1" dxf="1">
    <oc r="V19">
      <f>ROUND(R19*(1+$F$4),0)</f>
    </oc>
    <nc r="V19">
      <f>ROUND(R19*(1+$F$4),0)</f>
    </nc>
    <odxf>
      <numFmt numFmtId="7" formatCode="#,##0.00_);\(#,##0.00\)"/>
    </odxf>
    <ndxf>
      <numFmt numFmtId="5" formatCode="#,##0_);\(#,##0\)"/>
    </ndxf>
  </rcc>
  <rcc rId="6738" sId="4" odxf="1" dxf="1">
    <oc r="V20">
      <f>ROUND(R20*(1+$F$4),0)</f>
    </oc>
    <nc r="V20">
      <f>ROUND(R20*(1+$F$4),0)</f>
    </nc>
    <odxf>
      <numFmt numFmtId="7" formatCode="#,##0.00_);\(#,##0.00\)"/>
    </odxf>
    <ndxf>
      <numFmt numFmtId="5" formatCode="#,##0_);\(#,##0\)"/>
    </ndxf>
  </rcc>
  <rcc rId="6739" sId="4" odxf="1" dxf="1">
    <oc r="V21">
      <f>ROUND(R21*(1+$F$4),0)</f>
    </oc>
    <nc r="V21">
      <f>ROUND(R21*(1+$F$4),0)</f>
    </nc>
    <odxf>
      <numFmt numFmtId="7" formatCode="#,##0.00_);\(#,##0.00\)"/>
    </odxf>
    <ndxf>
      <numFmt numFmtId="5" formatCode="#,##0_);\(#,##0\)"/>
    </ndxf>
  </rcc>
  <rcc rId="6740" sId="5">
    <oc r="F15">
      <f>ROUND(B15*(1+$F$4),0)</f>
    </oc>
    <nc r="F15">
      <f>ROUND(B15*(1+$F$4),0)</f>
    </nc>
  </rcc>
  <rcc rId="6741" sId="5" odxf="1" dxf="1">
    <oc r="J15">
      <f>ROUND(F15*(1+$F$4),0)</f>
    </oc>
    <nc r="J15">
      <f>ROUND(F15*(1+$F$4),0)</f>
    </nc>
    <odxf>
      <numFmt numFmtId="7" formatCode="#,##0.00_);\(#,##0.00\)"/>
    </odxf>
    <ndxf>
      <numFmt numFmtId="5" formatCode="#,##0_);\(#,##0\)"/>
    </ndxf>
  </rcc>
  <rcc rId="6742" sId="5" odxf="1" dxf="1">
    <oc r="J16">
      <f>ROUND(F16*(1+$F$4),0)</f>
    </oc>
    <nc r="J16">
      <f>ROUND(F16*(1+$F$4),0)</f>
    </nc>
    <odxf>
      <numFmt numFmtId="7" formatCode="#,##0.00_);\(#,##0.00\)"/>
    </odxf>
    <ndxf>
      <numFmt numFmtId="5" formatCode="#,##0_);\(#,##0\)"/>
    </ndxf>
  </rcc>
  <rcc rId="6743" sId="5" odxf="1" dxf="1">
    <oc r="J17">
      <f>ROUND(F17*(1+$F$4),0)</f>
    </oc>
    <nc r="J17">
      <f>ROUND(F17*(1+$F$4),0)</f>
    </nc>
    <odxf>
      <numFmt numFmtId="7" formatCode="#,##0.00_);\(#,##0.00\)"/>
    </odxf>
    <ndxf>
      <numFmt numFmtId="5" formatCode="#,##0_);\(#,##0\)"/>
    </ndxf>
  </rcc>
  <rcc rId="6744" sId="5" odxf="1" dxf="1">
    <oc r="J18">
      <f>ROUND(F18*(1+$F$4),0)</f>
    </oc>
    <nc r="J18">
      <f>ROUND(F18*(1+$F$4),0)</f>
    </nc>
    <odxf>
      <numFmt numFmtId="7" formatCode="#,##0.00_);\(#,##0.00\)"/>
    </odxf>
    <ndxf>
      <numFmt numFmtId="5" formatCode="#,##0_);\(#,##0\)"/>
    </ndxf>
  </rcc>
  <rcc rId="6745" sId="5" odxf="1" dxf="1">
    <oc r="J19">
      <f>ROUND(F19*(1+$F$4),0)</f>
    </oc>
    <nc r="J19">
      <f>ROUND(F19*(1+$F$4),0)</f>
    </nc>
    <odxf>
      <numFmt numFmtId="7" formatCode="#,##0.00_);\(#,##0.00\)"/>
    </odxf>
    <ndxf>
      <numFmt numFmtId="5" formatCode="#,##0_);\(#,##0\)"/>
    </ndxf>
  </rcc>
  <rcc rId="6746" sId="5" odxf="1" dxf="1">
    <oc r="J20">
      <f>ROUND(F20*(1+$F$4),0)</f>
    </oc>
    <nc r="J20">
      <f>ROUND(F20*(1+$F$4),0)</f>
    </nc>
    <odxf>
      <numFmt numFmtId="7" formatCode="#,##0.00_);\(#,##0.00\)"/>
    </odxf>
    <ndxf>
      <numFmt numFmtId="5" formatCode="#,##0_);\(#,##0\)"/>
    </ndxf>
  </rcc>
  <rcc rId="6747" sId="5" odxf="1" dxf="1">
    <oc r="J21">
      <f>ROUND(F21*(1+$F$4),0)</f>
    </oc>
    <nc r="J21">
      <f>ROUND(F21*(1+$F$4),0)</f>
    </nc>
    <odxf>
      <numFmt numFmtId="7" formatCode="#,##0.00_);\(#,##0.00\)"/>
    </odxf>
    <ndxf>
      <numFmt numFmtId="5" formatCode="#,##0_);\(#,##0\)"/>
    </ndxf>
  </rcc>
  <rcc rId="6748" sId="5" odxf="1" dxf="1">
    <oc r="N15">
      <f>ROUND(J15*(1+$F$4),0)</f>
    </oc>
    <nc r="N15">
      <f>ROUND(J15*(1+$F$4),0)</f>
    </nc>
    <odxf>
      <numFmt numFmtId="7" formatCode="#,##0.00_);\(#,##0.00\)"/>
    </odxf>
    <ndxf>
      <numFmt numFmtId="5" formatCode="#,##0_);\(#,##0\)"/>
    </ndxf>
  </rcc>
  <rcc rId="6749" sId="5" odxf="1" dxf="1">
    <oc r="N16">
      <f>ROUND(J16*(1+$F$4),0)</f>
    </oc>
    <nc r="N16">
      <f>ROUND(J16*(1+$F$4),0)</f>
    </nc>
    <odxf>
      <numFmt numFmtId="7" formatCode="#,##0.00_);\(#,##0.00\)"/>
    </odxf>
    <ndxf>
      <numFmt numFmtId="5" formatCode="#,##0_);\(#,##0\)"/>
    </ndxf>
  </rcc>
  <rcc rId="6750" sId="5" odxf="1" dxf="1">
    <oc r="N17">
      <f>ROUND(J17*(1+$F$4),0)</f>
    </oc>
    <nc r="N17">
      <f>ROUND(J17*(1+$F$4),0)</f>
    </nc>
    <odxf>
      <numFmt numFmtId="7" formatCode="#,##0.00_);\(#,##0.00\)"/>
    </odxf>
    <ndxf>
      <numFmt numFmtId="5" formatCode="#,##0_);\(#,##0\)"/>
    </ndxf>
  </rcc>
  <rcc rId="6751" sId="5" odxf="1" dxf="1">
    <oc r="N18">
      <f>ROUND(J18*(1+$F$4),0)</f>
    </oc>
    <nc r="N18">
      <f>ROUND(J18*(1+$F$4),0)</f>
    </nc>
    <odxf>
      <numFmt numFmtId="7" formatCode="#,##0.00_);\(#,##0.00\)"/>
    </odxf>
    <ndxf>
      <numFmt numFmtId="5" formatCode="#,##0_);\(#,##0\)"/>
    </ndxf>
  </rcc>
  <rcc rId="6752" sId="5" odxf="1" dxf="1">
    <oc r="N19">
      <f>ROUND(J19*(1+$F$4),0)</f>
    </oc>
    <nc r="N19">
      <f>ROUND(J19*(1+$F$4),0)</f>
    </nc>
    <odxf>
      <numFmt numFmtId="7" formatCode="#,##0.00_);\(#,##0.00\)"/>
    </odxf>
    <ndxf>
      <numFmt numFmtId="5" formatCode="#,##0_);\(#,##0\)"/>
    </ndxf>
  </rcc>
  <rcc rId="6753" sId="5" odxf="1" dxf="1">
    <oc r="N20">
      <f>ROUND(J20*(1+$F$4),0)</f>
    </oc>
    <nc r="N20">
      <f>ROUND(J20*(1+$F$4),0)</f>
    </nc>
    <odxf>
      <numFmt numFmtId="7" formatCode="#,##0.00_);\(#,##0.00\)"/>
    </odxf>
    <ndxf>
      <numFmt numFmtId="5" formatCode="#,##0_);\(#,##0\)"/>
    </ndxf>
  </rcc>
  <rcc rId="6754" sId="5" odxf="1" dxf="1">
    <oc r="N21">
      <f>ROUND(J21*(1+$F$4),0)</f>
    </oc>
    <nc r="N21">
      <f>ROUND(J21*(1+$F$4),0)</f>
    </nc>
    <odxf>
      <numFmt numFmtId="7" formatCode="#,##0.00_);\(#,##0.00\)"/>
    </odxf>
    <ndxf>
      <numFmt numFmtId="5" formatCode="#,##0_);\(#,##0\)"/>
    </ndxf>
  </rcc>
  <rcc rId="6755" sId="5" odxf="1" dxf="1">
    <oc r="R15">
      <f>ROUND(N15*(1+$F$4),0)</f>
    </oc>
    <nc r="R15">
      <f>ROUND(N15*(1+$F$4),0)</f>
    </nc>
    <odxf>
      <numFmt numFmtId="7" formatCode="#,##0.00_);\(#,##0.00\)"/>
    </odxf>
    <ndxf>
      <numFmt numFmtId="5" formatCode="#,##0_);\(#,##0\)"/>
    </ndxf>
  </rcc>
  <rcc rId="6756" sId="5" odxf="1" dxf="1">
    <oc r="R16">
      <f>ROUND(N16*(1+$F$4),0)</f>
    </oc>
    <nc r="R16">
      <f>ROUND(N16*(1+$F$4),0)</f>
    </nc>
    <odxf>
      <numFmt numFmtId="7" formatCode="#,##0.00_);\(#,##0.00\)"/>
    </odxf>
    <ndxf>
      <numFmt numFmtId="5" formatCode="#,##0_);\(#,##0\)"/>
    </ndxf>
  </rcc>
  <rcc rId="6757" sId="5" odxf="1" dxf="1">
    <oc r="R17">
      <f>ROUND(N17*(1+$F$4),0)</f>
    </oc>
    <nc r="R17">
      <f>ROUND(N17*(1+$F$4),0)</f>
    </nc>
    <odxf>
      <numFmt numFmtId="7" formatCode="#,##0.00_);\(#,##0.00\)"/>
    </odxf>
    <ndxf>
      <numFmt numFmtId="5" formatCode="#,##0_);\(#,##0\)"/>
    </ndxf>
  </rcc>
  <rcc rId="6758" sId="5" odxf="1" dxf="1">
    <oc r="R18">
      <f>ROUND(N18*(1+$F$4),0)</f>
    </oc>
    <nc r="R18">
      <f>ROUND(N18*(1+$F$4),0)</f>
    </nc>
    <odxf>
      <numFmt numFmtId="7" formatCode="#,##0.00_);\(#,##0.00\)"/>
    </odxf>
    <ndxf>
      <numFmt numFmtId="5" formatCode="#,##0_);\(#,##0\)"/>
    </ndxf>
  </rcc>
  <rcc rId="6759" sId="5" odxf="1" dxf="1">
    <oc r="R19">
      <f>ROUND(N19*(1+$F$4),0)</f>
    </oc>
    <nc r="R19">
      <f>ROUND(N19*(1+$F$4),0)</f>
    </nc>
    <odxf>
      <numFmt numFmtId="7" formatCode="#,##0.00_);\(#,##0.00\)"/>
    </odxf>
    <ndxf>
      <numFmt numFmtId="5" formatCode="#,##0_);\(#,##0\)"/>
    </ndxf>
  </rcc>
  <rcc rId="6760" sId="5" odxf="1" dxf="1">
    <oc r="R20">
      <f>ROUND(N20*(1+$F$4),0)</f>
    </oc>
    <nc r="R20">
      <f>ROUND(N20*(1+$F$4),0)</f>
    </nc>
    <odxf>
      <numFmt numFmtId="7" formatCode="#,##0.00_);\(#,##0.00\)"/>
    </odxf>
    <ndxf>
      <numFmt numFmtId="5" formatCode="#,##0_);\(#,##0\)"/>
    </ndxf>
  </rcc>
  <rcc rId="6761" sId="5" odxf="1" dxf="1">
    <oc r="R21">
      <f>ROUND(N21*(1+$F$4),0)</f>
    </oc>
    <nc r="R21">
      <f>ROUND(N21*(1+$F$4),0)</f>
    </nc>
    <odxf>
      <numFmt numFmtId="7" formatCode="#,##0.00_);\(#,##0.00\)"/>
    </odxf>
    <ndxf>
      <numFmt numFmtId="5" formatCode="#,##0_);\(#,##0\)"/>
    </ndxf>
  </rcc>
  <rcc rId="6762" sId="5" odxf="1" dxf="1">
    <oc r="V15">
      <f>ROUND(R15*(1+$F$4),0)</f>
    </oc>
    <nc r="V15">
      <f>ROUND(R15*(1+$F$4),0)</f>
    </nc>
    <odxf>
      <numFmt numFmtId="7" formatCode="#,##0.00_);\(#,##0.00\)"/>
    </odxf>
    <ndxf>
      <numFmt numFmtId="5" formatCode="#,##0_);\(#,##0\)"/>
    </ndxf>
  </rcc>
  <rcc rId="6763" sId="5" odxf="1" dxf="1">
    <oc r="V16">
      <f>ROUND(R16*(1+$F$4),0)</f>
    </oc>
    <nc r="V16">
      <f>ROUND(R16*(1+$F$4),0)</f>
    </nc>
    <odxf>
      <numFmt numFmtId="7" formatCode="#,##0.00_);\(#,##0.00\)"/>
    </odxf>
    <ndxf>
      <numFmt numFmtId="5" formatCode="#,##0_);\(#,##0\)"/>
    </ndxf>
  </rcc>
  <rcc rId="6764" sId="5" odxf="1" dxf="1">
    <oc r="V17">
      <f>ROUND(R17*(1+$F$4),0)</f>
    </oc>
    <nc r="V17">
      <f>ROUND(R17*(1+$F$4),0)</f>
    </nc>
    <odxf>
      <numFmt numFmtId="7" formatCode="#,##0.00_);\(#,##0.00\)"/>
    </odxf>
    <ndxf>
      <numFmt numFmtId="5" formatCode="#,##0_);\(#,##0\)"/>
    </ndxf>
  </rcc>
  <rcc rId="6765" sId="5" odxf="1" dxf="1">
    <oc r="V18">
      <f>ROUND(R18*(1+$F$4),0)</f>
    </oc>
    <nc r="V18">
      <f>ROUND(R18*(1+$F$4),0)</f>
    </nc>
    <odxf>
      <numFmt numFmtId="7" formatCode="#,##0.00_);\(#,##0.00\)"/>
    </odxf>
    <ndxf>
      <numFmt numFmtId="5" formatCode="#,##0_);\(#,##0\)"/>
    </ndxf>
  </rcc>
  <rcc rId="6766" sId="5" odxf="1" dxf="1">
    <oc r="V19">
      <f>ROUND(R19*(1+$F$4),0)</f>
    </oc>
    <nc r="V19">
      <f>ROUND(R19*(1+$F$4),0)</f>
    </nc>
    <odxf>
      <numFmt numFmtId="7" formatCode="#,##0.00_);\(#,##0.00\)"/>
    </odxf>
    <ndxf>
      <numFmt numFmtId="5" formatCode="#,##0_);\(#,##0\)"/>
    </ndxf>
  </rcc>
  <rcc rId="6767" sId="5" odxf="1" dxf="1">
    <oc r="V20">
      <f>ROUND(R20*(1+$F$4),0)</f>
    </oc>
    <nc r="V20">
      <f>ROUND(R20*(1+$F$4),0)</f>
    </nc>
    <odxf>
      <numFmt numFmtId="7" formatCode="#,##0.00_);\(#,##0.00\)"/>
    </odxf>
    <ndxf>
      <numFmt numFmtId="5" formatCode="#,##0_);\(#,##0\)"/>
    </ndxf>
  </rcc>
  <rcc rId="6768" sId="5" odxf="1" dxf="1">
    <oc r="V21">
      <f>ROUND(R21*(1+$F$4),0)</f>
    </oc>
    <nc r="V21">
      <f>ROUND(R21*(1+$F$4),0)</f>
    </nc>
    <odxf>
      <numFmt numFmtId="7" formatCode="#,##0.00_);\(#,##0.00\)"/>
    </odxf>
    <ndxf>
      <numFmt numFmtId="5" formatCode="#,##0_);\(#,##0\)"/>
    </ndxf>
  </rcc>
  <rdn rId="0" localSheetId="9" customView="1" name="Z_7E480A89_9ADD_40D3_AD7C_1B4DAC730927_.wvu.Rows" hidden="1" oldHidden="1">
    <oldFormula>'Total Budget'!$15:$21,'Total Budget'!$32:$37,'Total Budget'!$44:$50,'Total Budget'!$58:$64,'Total Budget'!$82:$82</oldFormula>
  </rdn>
  <rcv guid="{7E480A89-9ADD-40D3-AD7C-1B4DAC730927}" action="delete"/>
  <rdn rId="0" localSheetId="1" customView="1" name="Z_7E480A89_9ADD_40D3_AD7C_1B4DAC730927_.wvu.Cols" hidden="1" oldHidden="1">
    <formula>'PI One'!$B:$D</formula>
    <oldFormula>'PI One'!$B:$D</oldFormula>
  </rdn>
  <rdn rId="0" localSheetId="2" customView="1" name="Z_7E480A89_9ADD_40D3_AD7C_1B4DAC730927_.wvu.Rows" hidden="1" oldHidden="1">
    <formula>'PI Two'!$12:$12,'PI Two'!$30:$37,'PI Two'!$43:$50,'PI Two'!$56:$64</formula>
    <oldFormula>'PI Two'!$12:$12,'PI Two'!$15:$21,'PI Two'!$30:$37,'PI Two'!$43:$50,'PI Two'!$56:$64</oldFormula>
  </rdn>
  <rdn rId="0" localSheetId="2" customView="1" name="Z_7E480A89_9ADD_40D3_AD7C_1B4DAC730927_.wvu.Cols" hidden="1" oldHidden="1">
    <formula>'PI Two'!$B:$D</formula>
    <oldFormula>'PI Two'!$B:$D</oldFormula>
  </rdn>
  <rdn rId="0" localSheetId="3" customView="1" name="Z_7E480A89_9ADD_40D3_AD7C_1B4DAC730927_.wvu.Rows" hidden="1" oldHidden="1">
    <formula>'PI Three'!$12:$13,'PI Three'!$30:$37,'PI Three'!$43:$49,'PI Three'!$56:$63</formula>
    <oldFormula>'PI Three'!$12:$13,'PI Three'!$16:$21,'PI Three'!$30:$37,'PI Three'!$43:$49,'PI Three'!$56:$63</oldFormula>
  </rdn>
  <rdn rId="0" localSheetId="3" customView="1" name="Z_7E480A89_9ADD_40D3_AD7C_1B4DAC730927_.wvu.Cols" hidden="1" oldHidden="1">
    <formula>'PI Three'!$B:$D</formula>
    <oldFormula>'PI Three'!$B:$D</oldFormula>
  </rdn>
  <rdn rId="0" localSheetId="4" customView="1" name="Z_7E480A89_9ADD_40D3_AD7C_1B4DAC730927_.wvu.Rows" hidden="1" oldHidden="1">
    <formula>'PI Four'!$12:$14</formula>
    <oldFormula>'PI Four'!$12:$14</oldFormula>
  </rdn>
  <rdn rId="0" localSheetId="4" customView="1" name="Z_7E480A89_9ADD_40D3_AD7C_1B4DAC730927_.wvu.Cols" hidden="1" oldHidden="1">
    <formula>'PI Four'!$B:$D</formula>
    <oldFormula>'PI Four'!$B:$D</oldFormula>
  </rdn>
  <rdn rId="0" localSheetId="5" customView="1" name="Z_7E480A89_9ADD_40D3_AD7C_1B4DAC730927_.wvu.Rows" hidden="1" oldHidden="1">
    <formula>'PI Five'!$12:$14</formula>
    <oldFormula>'PI Five'!$12:$14</oldFormula>
  </rdn>
  <rdn rId="0" localSheetId="5" customView="1" name="Z_7E480A89_9ADD_40D3_AD7C_1B4DAC730927_.wvu.Cols" hidden="1" oldHidden="1">
    <formula>'PI Five'!$B:$D</formula>
    <oldFormula>'PI Five'!$B:$D</oldFormula>
  </rdn>
  <rdn rId="0" localSheetId="6" customView="1" name="Z_7E480A89_9ADD_40D3_AD7C_1B4DAC730927_.wvu.Rows" hidden="1" oldHidden="1">
    <formula>'PI Six'!$12:$16,'PI Six'!$18:$22,'PI Six'!$27:$31,'PI Six'!$33:$36,'PI Six'!$41:$46,'PI Six'!$48:$49,'PI Six'!$54:$58,'PI Six'!$60:$63</formula>
    <oldFormula>'PI Six'!$12:$16,'PI Six'!$18:$22,'PI Six'!$27:$31,'PI Six'!$33:$36,'PI Six'!$41:$46,'PI Six'!$48:$49,'PI Six'!$54:$58,'PI Six'!$60:$63</oldFormula>
  </rdn>
  <rdn rId="0" localSheetId="6" customView="1" name="Z_7E480A89_9ADD_40D3_AD7C_1B4DAC730927_.wvu.Cols" hidden="1" oldHidden="1">
    <formula>'PI Six'!$B:$D</formula>
    <oldFormula>'PI Six'!$B:$D</oldFormula>
  </rdn>
  <rdn rId="0" localSheetId="7" customView="1" name="Z_7E480A89_9ADD_40D3_AD7C_1B4DAC730927_.wvu.Rows" hidden="1" oldHidden="1">
    <formula>'PI seven &amp; eight'!$12:$17,'PI seven &amp; eight'!$20:$21,'PI seven &amp; eight'!$27:$32,'PI seven &amp; eight'!$35:$36,'PI seven &amp; eight'!$41:$47,'PI seven &amp; eight'!$49:$49,'PI seven &amp; eight'!$55:$60</formula>
    <oldFormula>'PI seven &amp; eight'!$12:$17,'PI seven &amp; eight'!$20:$21,'PI seven &amp; eight'!$27:$32,'PI seven &amp; eight'!$35:$36,'PI seven &amp; eight'!$41:$47,'PI seven &amp; eight'!$49:$49,'PI seven &amp; eight'!$55:$60</oldFormula>
  </rdn>
  <rdn rId="0" localSheetId="7" customView="1" name="Z_7E480A89_9ADD_40D3_AD7C_1B4DAC730927_.wvu.Cols" hidden="1" oldHidden="1">
    <formula>'PI seven &amp; eight'!$B:$D</formula>
    <oldFormula>'PI seven &amp; eight'!$B:$D</oldFormula>
  </rdn>
  <rdn rId="0" localSheetId="8" customView="1" name="Z_7E480A89_9ADD_40D3_AD7C_1B4DAC730927_.wvu.Rows" hidden="1" oldHidden="1">
    <formula>'PI nine &amp; ten'!$12:$19,'PI nine &amp; ten'!$27:$34,'PI nine &amp; ten'!$41:$48,'PI nine &amp; ten'!$54:$61</formula>
    <oldFormula>'PI nine &amp; ten'!$12:$19,'PI nine &amp; ten'!$27:$34,'PI nine &amp; ten'!$41:$48,'PI nine &amp; ten'!$54:$61</oldFormula>
  </rdn>
  <rdn rId="0" localSheetId="8" customView="1" name="Z_7E480A89_9ADD_40D3_AD7C_1B4DAC730927_.wvu.Cols" hidden="1" oldHidden="1">
    <formula>'PI nine &amp; ten'!$B:$D</formula>
    <oldFormula>'PI nine &amp; ten'!$B:$D</oldFormula>
  </rdn>
  <rdn rId="0" localSheetId="9" customView="1" name="Z_7E480A89_9ADD_40D3_AD7C_1B4DAC730927_.wvu.Cols" hidden="1" oldHidden="1">
    <formula>'Total Budget'!$B:$D</formula>
    <oldFormula>'Total Budget'!$B:$D</oldFormula>
  </rdn>
  <rcv guid="{7E480A89-9ADD-40D3-AD7C-1B4DAC730927}" action="add"/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786" sId="4">
    <nc r="K16">
      <v>0.3</v>
    </nc>
  </rcc>
  <rcc rId="6787" sId="4">
    <nc r="K15">
      <v>0.25</v>
    </nc>
  </rcc>
  <rcc rId="6788" sId="4">
    <nc r="O15">
      <v>0.25</v>
    </nc>
  </rcc>
  <rcc rId="6789" sId="4">
    <nc r="O16">
      <v>0.3</v>
    </nc>
  </rcc>
  <rcc rId="6790" sId="4">
    <nc r="S16">
      <v>0.3</v>
    </nc>
  </rcc>
  <rcc rId="6791" sId="4">
    <nc r="S15">
      <v>0.25</v>
    </nc>
  </rcc>
  <rcc rId="6792" sId="4">
    <nc r="W15">
      <v>0.25</v>
    </nc>
  </rcc>
  <rcc rId="6793" sId="4">
    <nc r="W16">
      <v>0.3</v>
    </nc>
  </rcc>
  <rcc rId="6794" sId="9">
    <oc r="G18">
      <f>'PI Five'!G15</f>
    </oc>
    <nc r="G18">
      <f>'PI Four'!G15</f>
    </nc>
  </rcc>
  <rcc rId="6795" sId="4" odxf="1" dxf="1">
    <nc r="G15">
      <v>0.25</v>
    </nc>
    <ndxf>
      <fill>
        <patternFill patternType="solid">
          <bgColor indexed="43"/>
        </patternFill>
      </fill>
    </ndxf>
  </rcc>
  <rcc rId="6796" sId="4" odxf="1" dxf="1">
    <nc r="G16">
      <v>0.3</v>
    </nc>
    <ndxf>
      <fill>
        <patternFill patternType="solid">
          <bgColor indexed="43"/>
        </patternFill>
      </fill>
    </ndxf>
  </rcc>
  <rfmt sheetId="4" sqref="G17" start="0" length="0">
    <dxf>
      <fill>
        <patternFill patternType="solid">
          <bgColor indexed="43"/>
        </patternFill>
      </fill>
    </dxf>
  </rfmt>
  <rfmt sheetId="4" sqref="G18" start="0" length="0">
    <dxf>
      <fill>
        <patternFill patternType="solid">
          <bgColor indexed="43"/>
        </patternFill>
      </fill>
    </dxf>
  </rfmt>
  <rfmt sheetId="4" sqref="G19" start="0" length="0">
    <dxf>
      <fill>
        <patternFill patternType="solid">
          <bgColor indexed="43"/>
        </patternFill>
      </fill>
    </dxf>
  </rfmt>
  <rfmt sheetId="4" sqref="G20" start="0" length="0">
    <dxf>
      <fill>
        <patternFill patternType="solid">
          <bgColor indexed="43"/>
        </patternFill>
      </fill>
    </dxf>
  </rfmt>
  <rfmt sheetId="4" sqref="G21" start="0" length="0">
    <dxf>
      <fill>
        <patternFill patternType="solid">
          <bgColor indexed="43"/>
        </patternFill>
      </fill>
    </dxf>
  </rfmt>
  <rcc rId="6797" sId="9">
    <oc r="N18">
      <f>+'PI seven &amp; eight'!N18</f>
    </oc>
    <nc r="N18">
      <f>'PI Four'!N15</f>
    </nc>
  </rcc>
  <rcc rId="6798" sId="9">
    <oc r="O18">
      <f>+'PI seven &amp; eight'!O18</f>
    </oc>
    <nc r="O18">
      <f>'PI Four'!O15</f>
    </nc>
  </rcc>
  <rcc rId="6799" sId="9">
    <oc r="R18">
      <f>+'PI seven &amp; eight'!R18</f>
    </oc>
    <nc r="R18">
      <f>'PI Four'!R15</f>
    </nc>
  </rcc>
  <rcc rId="6800" sId="9">
    <oc r="S18">
      <f>+'PI seven &amp; eight'!S18</f>
    </oc>
    <nc r="S18">
      <f>'PI Four'!S15</f>
    </nc>
  </rcc>
  <rcc rId="6801" sId="9">
    <oc r="V18">
      <f>+'PI seven &amp; eight'!V18</f>
    </oc>
    <nc r="V18">
      <f>'PI Four'!V15</f>
    </nc>
  </rcc>
  <rcc rId="6802" sId="9">
    <oc r="W18">
      <f>+'PI seven &amp; eight'!W18</f>
    </oc>
    <nc r="W18">
      <f>'PI Four'!W15</f>
    </nc>
  </rcc>
  <rcc rId="6803" sId="9">
    <oc r="F19">
      <f>+'PI seven &amp; eight'!F19</f>
    </oc>
    <nc r="F19">
      <f>'PI Four'!F16</f>
    </nc>
  </rcc>
  <rcc rId="6804" sId="9">
    <oc r="G19">
      <f>+'PI seven &amp; eight'!G19</f>
    </oc>
    <nc r="G19">
      <f>'PI Four'!G16</f>
    </nc>
  </rcc>
  <rcc rId="6805" sId="9">
    <oc r="J19">
      <f>+'PI seven &amp; eight'!J19</f>
    </oc>
    <nc r="J19">
      <f>'PI Four'!J16</f>
    </nc>
  </rcc>
  <rcc rId="6806" sId="9">
    <oc r="K19">
      <f>+'PI seven &amp; eight'!K19</f>
    </oc>
    <nc r="K19">
      <f>'PI Four'!K16</f>
    </nc>
  </rcc>
  <rcc rId="6807" sId="9">
    <oc r="N19">
      <f>+'PI seven &amp; eight'!N19</f>
    </oc>
    <nc r="N19">
      <f>'PI Four'!N16</f>
    </nc>
  </rcc>
  <rcc rId="6808" sId="9">
    <oc r="O19">
      <f>+'PI seven &amp; eight'!O19</f>
    </oc>
    <nc r="O19">
      <f>'PI Four'!O16</f>
    </nc>
  </rcc>
  <rcc rId="6809" sId="9">
    <oc r="R19">
      <f>+'PI seven &amp; eight'!R19</f>
    </oc>
    <nc r="R19">
      <f>'PI Four'!R16</f>
    </nc>
  </rcc>
  <rcc rId="6810" sId="9">
    <oc r="S19">
      <f>+'PI seven &amp; eight'!S19</f>
    </oc>
    <nc r="S19">
      <f>'PI Four'!S16</f>
    </nc>
  </rcc>
  <rcc rId="6811" sId="9">
    <oc r="V19">
      <f>+'PI seven &amp; eight'!V19</f>
    </oc>
    <nc r="V19">
      <f>'PI Four'!V16</f>
    </nc>
  </rcc>
  <rcc rId="6812" sId="9">
    <oc r="W19">
      <f>+'PI seven &amp; eight'!W19</f>
    </oc>
    <nc r="W19">
      <f>'PI Four'!W16</f>
    </nc>
  </rcc>
  <rcc rId="6813" sId="9">
    <oc r="F20">
      <f>+'PI nine &amp; ten'!F20</f>
    </oc>
    <nc r="F20">
      <f>'PI Five'!F15</f>
    </nc>
  </rcc>
  <rcc rId="6814" sId="9">
    <oc r="G20">
      <f>+'PI nine &amp; ten'!G20</f>
    </oc>
    <nc r="G20">
      <f>'PI Five'!G15</f>
    </nc>
  </rcc>
  <rcc rId="6815" sId="5" numFmtId="4">
    <oc r="F15">
      <f>ROUND(B15*(1+$F$4),0)</f>
    </oc>
    <nc r="F15">
      <v>65000</v>
    </nc>
  </rcc>
  <rcc rId="6816" sId="5" numFmtId="4">
    <nc r="F16">
      <v>50000</v>
    </nc>
  </rcc>
  <rcc rId="6817" sId="5">
    <nc r="K15">
      <v>1</v>
    </nc>
  </rcc>
  <rcc rId="6818" sId="5">
    <nc r="K16">
      <v>1</v>
    </nc>
  </rcc>
  <rcc rId="6819" sId="5">
    <nc r="O16">
      <v>1</v>
    </nc>
  </rcc>
  <rcc rId="6820" sId="5">
    <nc r="O15">
      <v>1</v>
    </nc>
  </rcc>
  <rcc rId="6821" sId="5">
    <nc r="S15">
      <v>1</v>
    </nc>
  </rcc>
  <rcc rId="6822" sId="5">
    <nc r="S16">
      <v>1</v>
    </nc>
  </rcc>
  <rcc rId="6823" sId="5">
    <nc r="W15">
      <v>1</v>
    </nc>
  </rcc>
  <rcc rId="6824" sId="5">
    <nc r="W16">
      <v>1</v>
    </nc>
  </rcc>
  <rcc rId="6825" sId="9">
    <oc r="J20">
      <f>+'PI nine &amp; ten'!J20</f>
    </oc>
    <nc r="J20">
      <f>'PI Five'!J15</f>
    </nc>
  </rcc>
  <rcc rId="6826" sId="9">
    <oc r="K20">
      <f>+'PI nine &amp; ten'!K20</f>
    </oc>
    <nc r="K20">
      <f>'PI Five'!K15</f>
    </nc>
  </rcc>
  <rcc rId="6827" sId="9">
    <oc r="N20">
      <f>+'PI nine &amp; ten'!N20</f>
    </oc>
    <nc r="N20">
      <f>'PI Five'!N15</f>
    </nc>
  </rcc>
  <rcc rId="6828" sId="9">
    <oc r="O20">
      <f>+'PI nine &amp; ten'!O20</f>
    </oc>
    <nc r="O20">
      <f>'PI Five'!O15</f>
    </nc>
  </rcc>
  <rcc rId="6829" sId="9">
    <oc r="R20">
      <f>+'PI nine &amp; ten'!R20</f>
    </oc>
    <nc r="R20">
      <f>'PI Five'!R15</f>
    </nc>
  </rcc>
  <rcc rId="6830" sId="9">
    <oc r="S20">
      <f>+'PI nine &amp; ten'!S20</f>
    </oc>
    <nc r="S20">
      <f>'PI Five'!S15</f>
    </nc>
  </rcc>
  <rcc rId="6831" sId="9">
    <oc r="V20">
      <f>+'PI nine &amp; ten'!V20</f>
    </oc>
    <nc r="V20">
      <f>'PI Five'!V15</f>
    </nc>
  </rcc>
  <rcc rId="6832" sId="9">
    <oc r="W20">
      <f>+'PI nine &amp; ten'!W20</f>
    </oc>
    <nc r="W20">
      <f>'PI Five'!W15</f>
    </nc>
  </rcc>
  <rcc rId="6833" sId="9">
    <oc r="F21">
      <f>+'PI nine &amp; ten'!F21</f>
    </oc>
    <nc r="F21">
      <f>'PI Five'!F16</f>
    </nc>
  </rcc>
  <rcc rId="6834" sId="9">
    <oc r="G21">
      <f>+'PI nine &amp; ten'!G21</f>
    </oc>
    <nc r="G21">
      <f>'PI Five'!G16</f>
    </nc>
  </rcc>
  <rcc rId="6835" sId="9">
    <oc r="J21">
      <f>+'PI nine &amp; ten'!J21</f>
    </oc>
    <nc r="J21">
      <f>'PI Five'!J16</f>
    </nc>
  </rcc>
  <rcc rId="6836" sId="9">
    <oc r="K21">
      <f>+'PI nine &amp; ten'!K21</f>
    </oc>
    <nc r="K21">
      <f>'PI Five'!K16</f>
    </nc>
  </rcc>
  <rcc rId="6837" sId="9">
    <oc r="N21">
      <f>+'PI nine &amp; ten'!N21</f>
    </oc>
    <nc r="N21">
      <f>'PI Five'!N16</f>
    </nc>
  </rcc>
  <rcc rId="6838" sId="9">
    <oc r="O21">
      <f>+'PI nine &amp; ten'!O21</f>
    </oc>
    <nc r="O21">
      <f>'PI Five'!O16</f>
    </nc>
  </rcc>
  <rcc rId="6839" sId="9">
    <oc r="R21">
      <f>+'PI nine &amp; ten'!R21</f>
    </oc>
    <nc r="R21">
      <f>'PI Five'!R16</f>
    </nc>
  </rcc>
  <rcc rId="6840" sId="9">
    <oc r="S21">
      <f>+'PI nine &amp; ten'!S21</f>
    </oc>
    <nc r="S21">
      <f>'PI Five'!S16</f>
    </nc>
  </rcc>
  <rcc rId="6841" sId="9">
    <oc r="V21">
      <f>+'PI nine &amp; ten'!V21</f>
    </oc>
    <nc r="V21">
      <f>'PI Five'!V16</f>
    </nc>
  </rcc>
  <rcc rId="6842" sId="9">
    <oc r="W21">
      <f>+'PI nine &amp; ten'!W21</f>
    </oc>
    <nc r="W21">
      <f>'PI Five'!W16</f>
    </nc>
  </rcc>
  <rcc rId="6843" sId="5" odxf="1" dxf="1">
    <nc r="G15">
      <v>1</v>
    </nc>
    <ndxf>
      <fill>
        <patternFill patternType="solid">
          <bgColor indexed="43"/>
        </patternFill>
      </fill>
    </ndxf>
  </rcc>
  <rcc rId="6844" sId="5" odxf="1" dxf="1">
    <nc r="G16">
      <v>1</v>
    </nc>
    <ndxf>
      <fill>
        <patternFill patternType="solid">
          <bgColor indexed="43"/>
        </patternFill>
      </fill>
    </ndxf>
  </rcc>
  <rfmt sheetId="5" sqref="G17" start="0" length="0">
    <dxf>
      <fill>
        <patternFill patternType="solid">
          <bgColor indexed="43"/>
        </patternFill>
      </fill>
    </dxf>
  </rfmt>
  <rfmt sheetId="5" sqref="G18" start="0" length="0">
    <dxf>
      <fill>
        <patternFill patternType="solid">
          <bgColor indexed="43"/>
        </patternFill>
      </fill>
    </dxf>
  </rfmt>
  <rfmt sheetId="5" sqref="G19" start="0" length="0">
    <dxf>
      <fill>
        <patternFill patternType="solid">
          <bgColor indexed="43"/>
        </patternFill>
      </fill>
    </dxf>
  </rfmt>
  <rfmt sheetId="5" sqref="G20" start="0" length="0">
    <dxf>
      <fill>
        <patternFill patternType="solid">
          <bgColor indexed="43"/>
        </patternFill>
      </fill>
    </dxf>
  </rfmt>
  <rfmt sheetId="5" sqref="G21" start="0" length="0">
    <dxf>
      <fill>
        <patternFill patternType="solid">
          <bgColor indexed="43"/>
        </patternFill>
      </fill>
    </dxf>
  </rfmt>
  <rfmt sheetId="9" sqref="F44:F50">
    <dxf>
      <fill>
        <patternFill patternType="none">
          <bgColor auto="1"/>
        </patternFill>
      </fill>
    </dxf>
  </rfmt>
  <rfmt sheetId="9" sqref="F58:F64">
    <dxf>
      <fill>
        <patternFill patternType="none">
          <bgColor auto="1"/>
        </patternFill>
      </fill>
    </dxf>
  </rfmt>
  <rcc rId="6845" sId="9">
    <oc r="X23">
      <f>ROUND(SUM(X12:X21),0)</f>
    </oc>
    <nc r="X23">
      <f>ROUND(SUM(X12:X21),0)</f>
    </nc>
  </rcc>
  <rcc rId="6846" sId="1">
    <oc r="O14">
      <v>1</v>
    </oc>
    <nc r="O14"/>
  </rcc>
  <rcc rId="6847" sId="1">
    <oc r="S14">
      <v>1</v>
    </oc>
    <nc r="S14"/>
  </rcc>
  <rcc rId="6848" sId="1">
    <oc r="W14">
      <v>1</v>
    </oc>
    <nc r="W14"/>
  </rcc>
  <rcc rId="6849" sId="1">
    <oc r="A42" t="inlineStr">
      <is>
        <t>Shannon McCoy Hayes</t>
      </is>
    </oc>
    <nc r="A42" t="inlineStr">
      <is>
        <t>Staff #1</t>
      </is>
    </nc>
  </rcc>
  <rcc rId="6850" sId="1">
    <oc r="F42">
      <f>ROUND(42853.2*1.03,0)</f>
    </oc>
    <nc r="F42"/>
  </rcc>
  <rcc rId="6851" sId="1">
    <oc r="G42">
      <v>12</v>
    </oc>
    <nc r="G42"/>
  </rcc>
  <rcc rId="6852" sId="3">
    <oc r="A86" t="inlineStr">
      <is>
        <t>Undergrad Tuition Compensation **</t>
      </is>
    </oc>
    <nc r="A86" t="inlineStr">
      <is>
        <t>RA Tuition Compensation **</t>
      </is>
    </nc>
  </rcc>
  <rcc rId="6853" sId="3">
    <oc r="A87" t="inlineStr">
      <is>
        <t>Full time $3,223</t>
      </is>
    </oc>
    <nc r="A87"/>
  </rcc>
  <rcc rId="6854" sId="3" numFmtId="4">
    <oc r="F86">
      <v>1934</v>
    </oc>
    <nc r="F86">
      <v>319.97000000000003</v>
    </nc>
  </rcc>
  <rcc rId="6855" sId="3" numFmtId="4">
    <oc r="G86">
      <v>15</v>
    </oc>
    <nc r="G86"/>
  </rcc>
  <rcc rId="6856" sId="3" numFmtId="4">
    <oc r="K86">
      <v>15</v>
    </oc>
    <nc r="K86"/>
  </rcc>
  <rcc rId="6857" sId="3" numFmtId="4">
    <oc r="O86">
      <v>15</v>
    </oc>
    <nc r="O86"/>
  </rcc>
  <rcc rId="6858" sId="3" numFmtId="4">
    <oc r="S86">
      <v>15</v>
    </oc>
    <nc r="S86"/>
  </rcc>
  <rcc rId="6859" sId="3" numFmtId="4">
    <oc r="W86">
      <v>15</v>
    </oc>
    <nc r="W86"/>
  </rcc>
  <rcc rId="6860" sId="9" numFmtId="4">
    <oc r="F87">
      <v>1934</v>
    </oc>
    <nc r="F87">
      <v>319.97000000000003</v>
    </nc>
  </rcc>
  <rcc rId="6861" sId="5">
    <oc r="X23">
      <f>ROUND(SUM(X12:X22),0)</f>
    </oc>
    <nc r="X23">
      <f>ROUND(SUM(X12:X22),0)</f>
    </nc>
  </rcc>
  <rcc rId="6862" sId="5">
    <oc r="X90">
      <f>ROUND(X24*V90,0)</f>
    </oc>
    <nc r="X90">
      <f>ROUND(X23*V90,0)</f>
    </nc>
  </rcc>
  <rcc rId="6863" sId="1">
    <oc r="Z86">
      <f>ROUND(H86+L86+P86+T86+X86+#REF!,0)</f>
    </oc>
    <nc r="Z86">
      <f>ROUND(H86+L86+P86+T86+X86,0)</f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864" sId="4">
    <oc r="X90">
      <f>ROUND(X24*V90,0)</f>
    </oc>
    <nc r="X90">
      <f>ROUND(X23*V90,0)</f>
    </nc>
  </rcc>
  <rfmt sheetId="9" sqref="H142">
    <dxf>
      <fill>
        <patternFill patternType="solid">
          <bgColor rgb="FFFFFF00"/>
        </patternFill>
      </fill>
    </dxf>
  </rfmt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865" sId="9">
    <oc r="H137">
      <f>+'PI One'!H130+'PI Two'!H129+'PI Three'!H128</f>
    </oc>
    <nc r="H137">
      <f>+'PI One'!H130+'PI Two'!H129+'PI Three'!H128+'PI Four'!H128+'PI Five'!H128</f>
    </nc>
  </rcc>
  <rfmt sheetId="9" sqref="H142">
    <dxf>
      <fill>
        <patternFill patternType="none">
          <bgColor auto="1"/>
        </patternFill>
      </fill>
    </dxf>
  </rfmt>
  <rcc rId="6866" sId="9">
    <oc r="H138">
      <f>+'PI One'!H131+'PI Two'!H130+'PI Three'!H129+'PI Four'!H129+'PI Five'!H129+'PI Six'!H129+'PI seven &amp; eight'!H129+'PI nine &amp; ten'!H129</f>
    </oc>
    <nc r="H138">
      <f>+'PI One'!H131+'PI Two'!H130+'PI Three'!H129+'PI Four'!H129+'PI Five'!H129</f>
    </nc>
  </rcc>
  <rcc rId="6867" sId="9">
    <oc r="H139">
      <f>+'PI One'!H132+'PI Two'!H131+'PI Three'!H130+'PI Four'!H130+'PI Five'!H130+'PI Six'!H130+'PI seven &amp; eight'!H130+'PI nine &amp; ten'!H130</f>
    </oc>
    <nc r="H139">
      <f>+'PI One'!H132+'PI Two'!H131+'PI Three'!H130+'PI Four'!H130+'PI Five'!H130</f>
    </nc>
  </rcc>
  <rcc rId="6868" sId="3" numFmtId="4">
    <oc r="F111">
      <v>15</v>
    </oc>
    <nc r="F111"/>
  </rcc>
  <rcc rId="6869" sId="3" numFmtId="4">
    <oc r="F112">
      <v>15</v>
    </oc>
    <nc r="F112"/>
  </rcc>
  <rcc rId="6870" sId="3" numFmtId="4">
    <oc r="F113">
      <v>15</v>
    </oc>
    <nc r="F113"/>
  </rcc>
  <rcc rId="6871" sId="3" numFmtId="4">
    <oc r="G111">
      <v>12096</v>
    </oc>
    <nc r="G111"/>
  </rcc>
  <rcc rId="6872" sId="3" numFmtId="4">
    <oc r="G112">
      <v>4500</v>
    </oc>
    <nc r="G112"/>
  </rcc>
  <rcc rId="6873" sId="3" numFmtId="4">
    <oc r="G113">
      <v>4200</v>
    </oc>
    <nc r="G113"/>
  </rcc>
  <rcc rId="6874" sId="3" numFmtId="4">
    <oc r="J111">
      <v>15</v>
    </oc>
    <nc r="J111"/>
  </rcc>
  <rcc rId="6875" sId="3" numFmtId="4">
    <oc r="J112">
      <v>15</v>
    </oc>
    <nc r="J112"/>
  </rcc>
  <rcc rId="6876" sId="3" numFmtId="4">
    <oc r="J113">
      <v>15</v>
    </oc>
    <nc r="J113"/>
  </rcc>
  <rcc rId="6877" sId="3" numFmtId="4">
    <oc r="N111">
      <v>15</v>
    </oc>
    <nc r="N111"/>
  </rcc>
  <rcc rId="6878" sId="3" numFmtId="4">
    <oc r="N112">
      <v>15</v>
    </oc>
    <nc r="N112"/>
  </rcc>
  <rcc rId="6879" sId="3" numFmtId="4">
    <oc r="N113">
      <v>15</v>
    </oc>
    <nc r="N113"/>
  </rcc>
  <rcc rId="6880" sId="3" numFmtId="4">
    <oc r="K111">
      <v>12096</v>
    </oc>
    <nc r="K111"/>
  </rcc>
  <rcc rId="6881" sId="3" numFmtId="4">
    <oc r="K112">
      <v>4500</v>
    </oc>
    <nc r="K112"/>
  </rcc>
  <rcc rId="6882" sId="3" numFmtId="4">
    <oc r="K113">
      <v>4200</v>
    </oc>
    <nc r="K113"/>
  </rcc>
  <rcc rId="6883" sId="3" numFmtId="4">
    <oc r="O111">
      <v>12096</v>
    </oc>
    <nc r="O111"/>
  </rcc>
  <rcc rId="6884" sId="3" numFmtId="4">
    <oc r="O112">
      <v>4500</v>
    </oc>
    <nc r="O112"/>
  </rcc>
  <rcc rId="6885" sId="3" numFmtId="4">
    <oc r="O113">
      <v>4200</v>
    </oc>
    <nc r="O113"/>
  </rcc>
  <rcc rId="6886" sId="3" numFmtId="4">
    <oc r="R111">
      <v>15</v>
    </oc>
    <nc r="R111"/>
  </rcc>
  <rcc rId="6887" sId="3" numFmtId="4">
    <oc r="R112">
      <v>15</v>
    </oc>
    <nc r="R112"/>
  </rcc>
  <rcc rId="6888" sId="3" numFmtId="4">
    <oc r="R113">
      <v>15</v>
    </oc>
    <nc r="R113"/>
  </rcc>
  <rcc rId="6889" sId="3" numFmtId="4">
    <oc r="S111">
      <v>12096</v>
    </oc>
    <nc r="S111"/>
  </rcc>
  <rcc rId="6890" sId="3" numFmtId="4">
    <oc r="S112">
      <v>4500</v>
    </oc>
    <nc r="S112"/>
  </rcc>
  <rcc rId="6891" sId="3" numFmtId="4">
    <oc r="S113">
      <v>4200</v>
    </oc>
    <nc r="S113"/>
  </rcc>
  <rcc rId="6892" sId="3" numFmtId="4">
    <oc r="V111">
      <v>15</v>
    </oc>
    <nc r="V111"/>
  </rcc>
  <rcc rId="6893" sId="3" numFmtId="4">
    <oc r="V112">
      <v>15</v>
    </oc>
    <nc r="V112"/>
  </rcc>
  <rcc rId="6894" sId="3" numFmtId="4">
    <oc r="V113">
      <v>15</v>
    </oc>
    <nc r="V113"/>
  </rcc>
  <rcc rId="6895" sId="3" numFmtId="4">
    <oc r="W111">
      <v>12096</v>
    </oc>
    <nc r="W111"/>
  </rcc>
  <rcc rId="6896" sId="3" numFmtId="4">
    <oc r="W112">
      <v>4500</v>
    </oc>
    <nc r="W112"/>
  </rcc>
  <rcc rId="6897" sId="3" numFmtId="4">
    <oc r="W113">
      <v>4200</v>
    </oc>
    <nc r="W113"/>
  </rcc>
  <rfmt sheetId="3" sqref="Z111" start="0" length="0">
    <dxf>
      <alignment horizontal="left" relativeIndent="1" readingOrder="0"/>
    </dxf>
  </rfmt>
  <rfmt sheetId="3" sqref="Z111">
    <dxf>
      <alignment horizontal="right" indent="1" readingOrder="0"/>
    </dxf>
  </rfmt>
  <rfmt sheetId="3" sqref="Z107:Z108">
    <dxf>
      <alignment horizontal="right" readingOrder="0"/>
    </dxf>
  </rfmt>
  <rfmt sheetId="3" sqref="Z111:Z115">
    <dxf>
      <alignment horizontal="general" indent="0" readingOrder="0"/>
    </dxf>
  </rfmt>
  <rfmt sheetId="3" sqref="Z118:Z123">
    <dxf>
      <alignment horizontal="right" readingOrder="0"/>
    </dxf>
  </rfmt>
  <rfmt sheetId="3" sqref="Z90:Z99">
    <dxf>
      <alignment horizontal="right" readingOrder="0"/>
    </dxf>
  </rfmt>
  <rfmt sheetId="1" sqref="G13" start="0" length="0">
    <dxf>
      <fill>
        <patternFill patternType="solid">
          <bgColor indexed="43"/>
        </patternFill>
      </fill>
      <alignment horizontal="center" vertical="top" readingOrder="0"/>
    </dxf>
  </rfmt>
  <rfmt sheetId="1" sqref="G14" start="0" length="0">
    <dxf>
      <fill>
        <patternFill patternType="solid">
          <bgColor indexed="43"/>
        </patternFill>
      </fill>
    </dxf>
  </rfmt>
  <rfmt sheetId="1" sqref="G15" start="0" length="0">
    <dxf>
      <fill>
        <patternFill patternType="solid">
          <bgColor indexed="43"/>
        </patternFill>
      </fill>
    </dxf>
  </rfmt>
  <rfmt sheetId="1" sqref="G16" start="0" length="0">
    <dxf>
      <fill>
        <patternFill patternType="solid">
          <bgColor indexed="43"/>
        </patternFill>
      </fill>
    </dxf>
  </rfmt>
  <rfmt sheetId="1" sqref="G17" start="0" length="0">
    <dxf>
      <fill>
        <patternFill patternType="solid">
          <bgColor indexed="43"/>
        </patternFill>
      </fill>
    </dxf>
  </rfmt>
  <rfmt sheetId="1" sqref="G18" start="0" length="0">
    <dxf>
      <fill>
        <patternFill patternType="solid">
          <bgColor indexed="43"/>
        </patternFill>
      </fill>
    </dxf>
  </rfmt>
  <rfmt sheetId="1" sqref="G19" start="0" length="0">
    <dxf>
      <fill>
        <patternFill patternType="solid">
          <bgColor indexed="43"/>
        </patternFill>
      </fill>
    </dxf>
  </rfmt>
  <rfmt sheetId="1" sqref="G20" start="0" length="0">
    <dxf>
      <fill>
        <patternFill patternType="solid">
          <bgColor indexed="43"/>
        </patternFill>
      </fill>
    </dxf>
  </rfmt>
  <rfmt sheetId="1" sqref="G21" start="0" length="0">
    <dxf>
      <fill>
        <patternFill patternType="solid">
          <bgColor indexed="43"/>
        </patternFill>
      </fill>
    </dxf>
  </rfmt>
  <rcc rId="6898" sId="9">
    <oc r="G26">
      <f>'PI One'!G26+'PI Two'!G26+'PI Three'!G26</f>
    </oc>
    <nc r="G26">
      <f>'PI One'!G26+'PI Two'!G26+'PI Three'!G26+'PI Four'!G26+'PI Five'!G26</f>
    </nc>
  </rcc>
  <rcc rId="6899" sId="9">
    <oc r="F26">
      <f>'PI One'!F29+'PI Two'!F29+'PI Three'!F26</f>
    </oc>
    <nc r="F26">
      <f>'PI One'!F29+'PI Two'!F29+'PI Three'!F26+'PI Four'!F26+'PI Five'!F26</f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9" sqref="F26">
    <dxf>
      <fill>
        <patternFill patternType="solid">
          <bgColor rgb="FF92D050"/>
        </patternFill>
      </fill>
    </dxf>
  </rfmt>
  <rcc rId="7391" sId="9">
    <oc r="F26">
      <f>'PI One'!F29+'PI Two'!F29+'PI Three'!F26+'PI Four'!F26+'PI Five'!F26</f>
    </oc>
    <nc r="F26">
      <f>'PI One'!F26+'PI Two'!F26+'PI Three'!F26+'PI Four'!F26+'PI Five'!F26</f>
    </nc>
  </rcc>
  <rcc rId="7392" sId="9" odxf="1" dxf="1">
    <oc r="J26">
      <f>'PI One'!J29+'PI Two'!J29+'PI Three'!J26+'PI Four'!J26+'PI Five'!J26</f>
    </oc>
    <nc r="J26">
      <f>'PI One'!J26+'PI Two'!J26+'PI Three'!J26+'PI Four'!J26+'PI Five'!J26</f>
    </nc>
    <odxf>
      <fill>
        <patternFill patternType="none">
          <bgColor indexed="65"/>
        </patternFill>
      </fill>
    </odxf>
    <ndxf>
      <fill>
        <patternFill patternType="solid">
          <bgColor rgb="FF92D050"/>
        </patternFill>
      </fill>
    </ndxf>
  </rcc>
  <rcc rId="7393" sId="9" odxf="1" dxf="1">
    <oc r="N26">
      <f>'PI One'!N29+'PI Two'!N29+'PI Three'!N26+'PI Four'!N26+'PI Five'!N26</f>
    </oc>
    <nc r="N26">
      <f>'PI One'!N26+'PI Two'!N26+'PI Three'!N26+'PI Four'!N26+'PI Five'!N26</f>
    </nc>
    <odxf>
      <fill>
        <patternFill patternType="none">
          <bgColor indexed="65"/>
        </patternFill>
      </fill>
    </odxf>
    <ndxf>
      <fill>
        <patternFill patternType="solid">
          <bgColor rgb="FF92D050"/>
        </patternFill>
      </fill>
    </ndxf>
  </rcc>
  <rcc rId="7394" sId="9" odxf="1" dxf="1">
    <oc r="R26">
      <f>'PI One'!R29+'PI Two'!R29+'PI Three'!R26+'PI Four'!R26+'PI Five'!R26</f>
    </oc>
    <nc r="R26">
      <f>'PI One'!R26+'PI Two'!R26+'PI Three'!R26+'PI Four'!R26+'PI Five'!R26</f>
    </nc>
    <odxf>
      <fill>
        <patternFill patternType="none">
          <bgColor indexed="65"/>
        </patternFill>
      </fill>
    </odxf>
    <ndxf>
      <fill>
        <patternFill patternType="solid">
          <bgColor rgb="FF92D050"/>
        </patternFill>
      </fill>
    </ndxf>
  </rcc>
  <rcc rId="7395" sId="9" odxf="1" dxf="1">
    <oc r="V26">
      <f>'PI One'!V29+'PI Two'!V29+'PI Three'!V26+'PI Four'!V26+'PI Five'!V26</f>
    </oc>
    <nc r="V26">
      <f>'PI One'!V26+'PI Two'!V26+'PI Three'!V26+'PI Four'!V26+'PI Five'!V26</f>
    </nc>
    <odxf>
      <fill>
        <patternFill patternType="none">
          <bgColor indexed="65"/>
        </patternFill>
      </fill>
    </odxf>
    <ndxf>
      <fill>
        <patternFill patternType="solid">
          <bgColor rgb="FF92D050"/>
        </patternFill>
      </fill>
    </ndxf>
  </rcc>
  <rfmt sheetId="9" sqref="V26">
    <dxf>
      <fill>
        <patternFill patternType="none">
          <bgColor auto="1"/>
        </patternFill>
      </fill>
    </dxf>
  </rfmt>
  <rfmt sheetId="9" sqref="R26">
    <dxf>
      <fill>
        <patternFill patternType="none">
          <bgColor auto="1"/>
        </patternFill>
      </fill>
    </dxf>
  </rfmt>
  <rfmt sheetId="9" sqref="N26">
    <dxf>
      <fill>
        <patternFill patternType="none">
          <bgColor auto="1"/>
        </patternFill>
      </fill>
    </dxf>
  </rfmt>
  <rfmt sheetId="9" sqref="J26">
    <dxf>
      <fill>
        <patternFill patternType="none">
          <bgColor auto="1"/>
        </patternFill>
      </fill>
    </dxf>
  </rfmt>
  <rfmt sheetId="9" sqref="F26">
    <dxf>
      <fill>
        <patternFill patternType="none">
          <bgColor auto="1"/>
        </patternFill>
      </fill>
    </dxf>
  </rfmt>
  <rcc rId="7396" sId="9">
    <oc r="F30">
      <f>'PI Two'!F29</f>
    </oc>
    <nc r="F30">
      <f>'PI One'!F30</f>
    </nc>
  </rcc>
  <rcc rId="7397" sId="9">
    <oc r="F31">
      <f>'PI Three'!F29</f>
    </oc>
    <nc r="F31">
      <f>'PI Two'!F29</f>
    </nc>
  </rcc>
  <rcc rId="7398" sId="9">
    <oc r="F32">
      <f>+'PI Four'!F31</f>
    </oc>
    <nc r="F32">
      <f>+'PI Two'!F30</f>
    </nc>
  </rcc>
  <rcc rId="7399" sId="9">
    <oc r="F33">
      <f>+'PI Five'!F32</f>
    </oc>
    <nc r="F33">
      <f>+'PI Three'!F29</f>
    </nc>
  </rcc>
  <rcc rId="7400" sId="9">
    <oc r="F34">
      <f>+'PI seven &amp; eight'!F33</f>
    </oc>
    <nc r="F34">
      <f>+'PI Three'!F30</f>
    </nc>
  </rcc>
  <rcc rId="7401" sId="9">
    <oc r="F35">
      <f>+'PI seven &amp; eight'!F34</f>
    </oc>
    <nc r="F35">
      <f>+'PI Four'!F27</f>
    </nc>
  </rcc>
  <rcc rId="7402" sId="9">
    <oc r="F36">
      <f>+'PI nine &amp; ten'!F35</f>
    </oc>
    <nc r="F36">
      <f>'PI Four'!F28</f>
    </nc>
  </rcc>
  <rcc rId="7403" sId="9">
    <oc r="F37">
      <f>+'PI nine &amp; ten'!F36</f>
    </oc>
    <nc r="F37">
      <f>+'PI Five'!F27</f>
    </nc>
  </rcc>
  <rcc rId="7404" sId="9" odxf="1" dxf="1">
    <nc r="A38" t="inlineStr">
      <is>
        <t>Research Faculty</t>
      </is>
    </nc>
    <odxf>
      <fill>
        <patternFill patternType="none">
          <bgColor indexed="65"/>
        </patternFill>
      </fill>
    </odxf>
    <ndxf>
      <fill>
        <patternFill patternType="solid">
          <bgColor rgb="FF92D050"/>
        </patternFill>
      </fill>
    </ndxf>
  </rcc>
  <rcc rId="7405" sId="9" odxf="1" dxf="1">
    <nc r="B38">
      <f>+'PI nine &amp; ten'!B37</f>
    </nc>
    <odxf>
      <numFmt numFmtId="5" formatCode="#,##0_);\(#,##0\)"/>
      <fill>
        <patternFill patternType="none">
          <bgColor indexed="65"/>
        </patternFill>
      </fill>
    </odxf>
    <ndxf>
      <numFmt numFmtId="9" formatCode="&quot;$&quot;#,##0_);\(&quot;$&quot;#,##0\)"/>
      <fill>
        <patternFill patternType="solid">
          <bgColor rgb="FF92D050"/>
        </patternFill>
      </fill>
    </ndxf>
  </rcc>
  <rcc rId="7406" sId="9" odxf="1" s="1" dxf="1">
    <nc r="C38">
      <f>+'PI nine &amp; ten'!C37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imes New Roman"/>
        <scheme val="none"/>
      </font>
      <numFmt numFmtId="0" formatCode="General"/>
      <alignment horizontal="center" vertical="bottom" textRotation="0" wrapText="0" indent="0" justifyLastLine="0" shrinkToFit="0" readingOrder="0"/>
    </odxf>
    <ndxf>
      <numFmt numFmtId="1" formatCode="0"/>
      <fill>
        <patternFill patternType="solid">
          <bgColor rgb="FF92D050"/>
        </patternFill>
      </fill>
      <alignment horizontal="general" readingOrder="0"/>
    </ndxf>
  </rcc>
  <rcc rId="7407" sId="9" odxf="1" dxf="1">
    <nc r="D38">
      <f>ROUND(B38/195*C38,0)</f>
    </nc>
    <odxf>
      <fill>
        <patternFill patternType="none">
          <bgColor indexed="65"/>
        </patternFill>
      </fill>
      <border outline="0">
        <bottom style="thin">
          <color auto="1"/>
        </bottom>
      </border>
    </odxf>
    <ndxf>
      <fill>
        <patternFill patternType="solid">
          <bgColor rgb="FF92D050"/>
        </patternFill>
      </fill>
      <border outline="0">
        <bottom/>
      </border>
    </ndxf>
  </rcc>
  <rfmt sheetId="9" sqref="E38" start="0" length="0">
    <dxf>
      <fill>
        <patternFill>
          <bgColor rgb="FF92D050"/>
        </patternFill>
      </fill>
    </dxf>
  </rfmt>
  <rcc rId="7408" sId="9" odxf="1" dxf="1">
    <nc r="F38">
      <f>+'PI Five'!F28</f>
    </nc>
    <odxf>
      <numFmt numFmtId="5" formatCode="#,##0_);\(#,##0\)"/>
      <fill>
        <patternFill patternType="none">
          <bgColor indexed="65"/>
        </patternFill>
      </fill>
    </odxf>
    <ndxf>
      <numFmt numFmtId="9" formatCode="&quot;$&quot;#,##0_);\(&quot;$&quot;#,##0\)"/>
      <fill>
        <patternFill patternType="solid">
          <bgColor rgb="FF92D050"/>
        </patternFill>
      </fill>
    </ndxf>
  </rcc>
  <rfmt sheetId="9" sqref="G38" start="0" length="0">
    <dxf>
      <numFmt numFmtId="1" formatCode="0"/>
      <fill>
        <patternFill patternType="solid">
          <bgColor rgb="FF92D050"/>
        </patternFill>
      </fill>
    </dxf>
  </rfmt>
  <rcc rId="7409" sId="9" odxf="1" dxf="1">
    <nc r="H38">
      <f>ROUND(F38/12*G38,0)</f>
    </nc>
    <odxf>
      <fill>
        <patternFill patternType="none">
          <bgColor indexed="65"/>
        </patternFill>
      </fill>
      <border outline="0">
        <bottom style="thin">
          <color auto="1"/>
        </bottom>
      </border>
    </odxf>
    <ndxf>
      <fill>
        <patternFill patternType="solid">
          <bgColor rgb="FF92D050"/>
        </patternFill>
      </fill>
      <border outline="0">
        <bottom/>
      </border>
    </ndxf>
  </rcc>
  <rfmt sheetId="9" sqref="I38" start="0" length="0">
    <dxf>
      <fill>
        <patternFill>
          <bgColor rgb="FF92D050"/>
        </patternFill>
      </fill>
    </dxf>
  </rfmt>
  <rfmt sheetId="9" sqref="J38" start="0" length="0">
    <dxf>
      <fill>
        <patternFill patternType="solid">
          <bgColor rgb="FF92D050"/>
        </patternFill>
      </fill>
    </dxf>
  </rfmt>
  <rfmt sheetId="9" sqref="K38" start="0" length="0">
    <dxf>
      <numFmt numFmtId="1" formatCode="0"/>
      <fill>
        <patternFill patternType="solid">
          <bgColor rgb="FF92D050"/>
        </patternFill>
      </fill>
    </dxf>
  </rfmt>
  <rcc rId="7410" sId="9" odxf="1" dxf="1">
    <nc r="L38">
      <f>ROUND(J38/12*K38,0)</f>
    </nc>
    <odxf>
      <fill>
        <patternFill patternType="none">
          <bgColor indexed="65"/>
        </patternFill>
      </fill>
      <border outline="0">
        <bottom style="thin">
          <color auto="1"/>
        </bottom>
      </border>
    </odxf>
    <ndxf>
      <fill>
        <patternFill patternType="solid">
          <bgColor rgb="FF92D050"/>
        </patternFill>
      </fill>
      <border outline="0">
        <bottom/>
      </border>
    </ndxf>
  </rcc>
  <rfmt sheetId="9" sqref="M38" start="0" length="0">
    <dxf>
      <fill>
        <patternFill>
          <bgColor rgb="FF92D050"/>
        </patternFill>
      </fill>
    </dxf>
  </rfmt>
  <rfmt sheetId="9" sqref="N38" start="0" length="0">
    <dxf>
      <numFmt numFmtId="5" formatCode="#,##0_);\(#,##0\)"/>
      <fill>
        <patternFill patternType="solid">
          <bgColor rgb="FF92D050"/>
        </patternFill>
      </fill>
    </dxf>
  </rfmt>
  <rfmt sheetId="9" sqref="O38" start="0" length="0">
    <dxf>
      <numFmt numFmtId="1" formatCode="0"/>
      <fill>
        <patternFill patternType="solid">
          <bgColor rgb="FF92D050"/>
        </patternFill>
      </fill>
    </dxf>
  </rfmt>
  <rcc rId="7411" sId="9" odxf="1" dxf="1">
    <nc r="P38">
      <f>ROUND(N38/12*O38,0)</f>
    </nc>
    <odxf>
      <fill>
        <patternFill patternType="none">
          <bgColor indexed="65"/>
        </patternFill>
      </fill>
      <border outline="0">
        <bottom style="thin">
          <color auto="1"/>
        </bottom>
      </border>
    </odxf>
    <ndxf>
      <fill>
        <patternFill patternType="solid">
          <bgColor rgb="FF92D050"/>
        </patternFill>
      </fill>
      <border outline="0">
        <bottom/>
      </border>
    </ndxf>
  </rcc>
  <rfmt sheetId="9" sqref="Q38" start="0" length="0">
    <dxf>
      <fill>
        <patternFill>
          <bgColor rgb="FF92D050"/>
        </patternFill>
      </fill>
    </dxf>
  </rfmt>
  <rfmt sheetId="9" sqref="R38" start="0" length="0">
    <dxf>
      <numFmt numFmtId="5" formatCode="#,##0_);\(#,##0\)"/>
      <fill>
        <patternFill patternType="solid">
          <bgColor rgb="FF92D050"/>
        </patternFill>
      </fill>
    </dxf>
  </rfmt>
  <rfmt sheetId="9" sqref="S38" start="0" length="0">
    <dxf>
      <numFmt numFmtId="1" formatCode="0"/>
      <fill>
        <patternFill patternType="solid">
          <bgColor rgb="FF92D050"/>
        </patternFill>
      </fill>
    </dxf>
  </rfmt>
  <rcc rId="7412" sId="9" odxf="1" dxf="1">
    <nc r="T38">
      <f>ROUND(R38/12*S38,0)</f>
    </nc>
    <odxf>
      <fill>
        <patternFill patternType="none">
          <bgColor indexed="65"/>
        </patternFill>
      </fill>
      <border outline="0">
        <bottom style="thin">
          <color auto="1"/>
        </bottom>
      </border>
    </odxf>
    <ndxf>
      <fill>
        <patternFill patternType="solid">
          <bgColor rgb="FF92D050"/>
        </patternFill>
      </fill>
      <border outline="0">
        <bottom/>
      </border>
    </ndxf>
  </rcc>
  <rfmt sheetId="9" sqref="U38" start="0" length="0">
    <dxf>
      <fill>
        <patternFill>
          <bgColor rgb="FF92D050"/>
        </patternFill>
      </fill>
    </dxf>
  </rfmt>
  <rfmt sheetId="9" sqref="V38" start="0" length="0">
    <dxf>
      <numFmt numFmtId="5" formatCode="#,##0_);\(#,##0\)"/>
      <fill>
        <patternFill patternType="solid">
          <bgColor rgb="FF92D050"/>
        </patternFill>
      </fill>
    </dxf>
  </rfmt>
  <rfmt sheetId="9" sqref="W38" start="0" length="0">
    <dxf>
      <numFmt numFmtId="1" formatCode="0"/>
      <fill>
        <patternFill patternType="solid">
          <bgColor rgb="FF92D050"/>
        </patternFill>
      </fill>
    </dxf>
  </rfmt>
  <rcc rId="7413" sId="9" odxf="1" dxf="1">
    <nc r="X38">
      <f>ROUND(V38/12*W38,0)</f>
    </nc>
    <odxf>
      <fill>
        <patternFill patternType="none">
          <bgColor indexed="65"/>
        </patternFill>
      </fill>
      <border outline="0">
        <bottom style="thin">
          <color auto="1"/>
        </bottom>
      </border>
    </odxf>
    <ndxf>
      <fill>
        <patternFill patternType="solid">
          <bgColor rgb="FF92D050"/>
        </patternFill>
      </fill>
      <border outline="0">
        <bottom/>
      </border>
    </ndxf>
  </rcc>
  <rfmt sheetId="9" sqref="Y38" start="0" length="0">
    <dxf>
      <fill>
        <patternFill>
          <bgColor rgb="FF92D050"/>
        </patternFill>
      </fill>
    </dxf>
  </rfmt>
  <rfmt sheetId="9" sqref="Z38" start="0" length="0">
    <dxf>
      <fill>
        <patternFill>
          <bgColor rgb="FF92D050"/>
        </patternFill>
      </fill>
    </dxf>
  </rfmt>
  <rcc rId="7414" sId="9" odxf="1" s="1" dxf="1">
    <nc r="AA38">
      <f>ROUND(H38+L38+P38+T38+X38,0)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imes New Roman"/>
        <scheme val="none"/>
      </font>
      <numFmt numFmtId="5" formatCode="#,##0_);\(#,##0\)"/>
      <border diagonalUp="0" diagonalDown="0" outline="0">
        <left/>
        <right/>
        <top/>
        <bottom style="thin">
          <color auto="1"/>
        </bottom>
      </border>
    </odxf>
    <ndxf>
      <fill>
        <patternFill patternType="solid">
          <bgColor rgb="FF92D050"/>
        </patternFill>
      </fill>
      <border outline="0">
        <bottom/>
      </border>
    </ndxf>
  </rcc>
  <rfmt sheetId="9" sqref="AB38" start="0" length="0">
    <dxf>
      <fill>
        <patternFill patternType="solid">
          <bgColor rgb="FF92D050"/>
        </patternFill>
      </fill>
    </dxf>
  </rfmt>
  <rfmt sheetId="9" sqref="AC38" start="0" length="0">
    <dxf>
      <fill>
        <patternFill patternType="solid">
          <bgColor rgb="FF92D050"/>
        </patternFill>
      </fill>
    </dxf>
  </rfmt>
  <rfmt sheetId="9" sqref="AD38" start="0" length="0">
    <dxf>
      <fill>
        <patternFill patternType="solid">
          <bgColor rgb="FF92D050"/>
        </patternFill>
      </fill>
    </dxf>
  </rfmt>
  <rfmt sheetId="9" sqref="AE38" start="0" length="0">
    <dxf>
      <fill>
        <patternFill patternType="solid">
          <bgColor rgb="FF92D050"/>
        </patternFill>
      </fill>
    </dxf>
  </rfmt>
  <rfmt sheetId="9" sqref="A38:XFD38" start="0" length="0">
    <dxf>
      <fill>
        <patternFill patternType="solid">
          <bgColor rgb="FF92D050"/>
        </patternFill>
      </fill>
    </dxf>
  </rfmt>
  <rrc rId="7415" sId="9" ref="A39:XFD39" action="insertRow">
    <undo index="8" exp="area" ref3D="1" dr="$A$58:$XFD$64" dn="Z_FB0E21F0_4E3B_4E81_9712_EA49C90E1D5A_.wvu.Rows" sId="9"/>
    <undo index="6" exp="area" ref3D="1" dr="$A$46:$XFD$50" dn="Z_FB0E21F0_4E3B_4E81_9712_EA49C90E1D5A_.wvu.Rows" sId="9"/>
    <undo index="4" exp="area" ref3D="1" dr="$A$43:$XFD$44" dn="Z_FB0E21F0_4E3B_4E81_9712_EA49C90E1D5A_.wvu.Rows" sId="9"/>
    <undo index="8" exp="area" ref3D="1" dr="$A$82:$XFD$82" dn="Z_CCA9AF78_5B98_4143_B7AD_20DF2202D9CD_.wvu.Rows" sId="9"/>
    <undo index="6" exp="area" ref3D="1" dr="$A$58:$XFD$64" dn="Z_CCA9AF78_5B98_4143_B7AD_20DF2202D9CD_.wvu.Rows" sId="9"/>
    <undo index="4" exp="area" ref3D="1" dr="$A$44:$XFD$50" dn="Z_CCA9AF78_5B98_4143_B7AD_20DF2202D9CD_.wvu.Rows" sId="9"/>
    <undo index="2" exp="area" ref3D="1" dr="$R$1:$X$1048576" dn="Z_CCA9AF78_5B98_4143_B7AD_20DF2202D9CD_.wvu.Cols" sId="9"/>
    <undo index="1" exp="area" ref3D="1" dr="$B$1:$D$1048576" dn="Z_CCA9AF78_5B98_4143_B7AD_20DF2202D9CD_.wvu.Cols" sId="9"/>
    <undo index="0" exp="area" ref3D="1" dr="$B$1:$D$1048576" dn="Z_7E480A89_9ADD_40D3_AD7C_1B4DAC730927_.wvu.Cols" sId="9"/>
    <undo index="6" exp="area" ref3D="1" dr="$A$82:$XFD$82" dn="Z_7A923FC1_5E6B_4640_98A3_7D91AFD62F71_.wvu.Rows" sId="9"/>
    <undo index="4" exp="area" ref3D="1" dr="$A$58:$XFD$64" dn="Z_7A923FC1_5E6B_4640_98A3_7D91AFD62F71_.wvu.Rows" sId="9"/>
    <undo index="2" exp="area" ref3D="1" dr="$A$44:$XFD$50" dn="Z_7A923FC1_5E6B_4640_98A3_7D91AFD62F71_.wvu.Rows" sId="9"/>
    <undo index="0" exp="area" ref3D="1" dr="$B$1:$D$1048576" dn="Z_7A923FC1_5E6B_4640_98A3_7D91AFD62F71_.wvu.Cols" sId="9"/>
    <undo index="8" exp="area" ref3D="1" dr="$A$82:$XFD$82" dn="Z_1AB19389_5738_4E19_932B_32DED3F878FC_.wvu.Rows" sId="9"/>
    <undo index="6" exp="area" ref3D="1" dr="$A$58:$XFD$64" dn="Z_1AB19389_5738_4E19_932B_32DED3F878FC_.wvu.Rows" sId="9"/>
    <undo index="4" exp="area" ref3D="1" dr="$A$44:$XFD$50" dn="Z_1AB19389_5738_4E19_932B_32DED3F878FC_.wvu.Rows" sId="9"/>
    <undo index="0" exp="area" ref3D="1" dr="$B$1:$D$1048576" dn="Z_1AB19389_5738_4E19_932B_32DED3F878FC_.wvu.Cols" sId="9"/>
  </rrc>
  <rfmt sheetId="9" sqref="A39:XFD39">
    <dxf>
      <fill>
        <patternFill patternType="none">
          <bgColor auto="1"/>
        </patternFill>
      </fill>
    </dxf>
  </rfmt>
  <rcc rId="7416" sId="9" odxf="1" dxf="1">
    <oc r="J29">
      <f>ROUND(F29*(1+$F$4),2)</f>
    </oc>
    <nc r="J29">
      <f>+'PI One'!J29</f>
    </nc>
    <odxf>
      <numFmt numFmtId="5" formatCode="#,##0_);\(#,##0\)"/>
    </odxf>
    <ndxf>
      <numFmt numFmtId="9" formatCode="&quot;$&quot;#,##0_);\(&quot;$&quot;#,##0\)"/>
    </ndxf>
  </rcc>
  <rcc rId="7417" sId="9" odxf="1" dxf="1">
    <oc r="J30">
      <f>ROUND(F30*(1+$F$4),2)</f>
    </oc>
    <nc r="J30">
      <f>'PI One'!J30</f>
    </nc>
    <odxf>
      <numFmt numFmtId="5" formatCode="#,##0_);\(#,##0\)"/>
    </odxf>
    <ndxf>
      <numFmt numFmtId="9" formatCode="&quot;$&quot;#,##0_);\(&quot;$&quot;#,##0\)"/>
    </ndxf>
  </rcc>
  <rcc rId="7418" sId="9" odxf="1" dxf="1">
    <oc r="J31">
      <f>ROUND(F31*(1+$F$4),2)</f>
    </oc>
    <nc r="J31">
      <f>'PI Two'!J29</f>
    </nc>
    <odxf>
      <numFmt numFmtId="5" formatCode="#,##0_);\(#,##0\)"/>
    </odxf>
    <ndxf>
      <numFmt numFmtId="9" formatCode="&quot;$&quot;#,##0_);\(&quot;$&quot;#,##0\)"/>
    </ndxf>
  </rcc>
  <rcc rId="7419" sId="9" odxf="1" dxf="1">
    <oc r="J32">
      <f>ROUND(F32*(1+$F$4),2)</f>
    </oc>
    <nc r="J32">
      <f>+'PI Two'!J30</f>
    </nc>
    <odxf>
      <numFmt numFmtId="5" formatCode="#,##0_);\(#,##0\)"/>
    </odxf>
    <ndxf>
      <numFmt numFmtId="9" formatCode="&quot;$&quot;#,##0_);\(&quot;$&quot;#,##0\)"/>
    </ndxf>
  </rcc>
  <rcc rId="7420" sId="9" odxf="1" dxf="1">
    <oc r="J33">
      <f>ROUND(F33*(1+$F$4),2)</f>
    </oc>
    <nc r="J33">
      <f>+'PI Three'!J29</f>
    </nc>
    <odxf>
      <numFmt numFmtId="5" formatCode="#,##0_);\(#,##0\)"/>
    </odxf>
    <ndxf>
      <numFmt numFmtId="9" formatCode="&quot;$&quot;#,##0_);\(&quot;$&quot;#,##0\)"/>
    </ndxf>
  </rcc>
  <rcc rId="7421" sId="9" odxf="1" dxf="1">
    <oc r="J34">
      <f>ROUND(F34*(1+$F$4),2)</f>
    </oc>
    <nc r="J34">
      <f>+'PI Three'!J30</f>
    </nc>
    <odxf>
      <numFmt numFmtId="5" formatCode="#,##0_);\(#,##0\)"/>
    </odxf>
    <ndxf>
      <numFmt numFmtId="9" formatCode="&quot;$&quot;#,##0_);\(&quot;$&quot;#,##0\)"/>
    </ndxf>
  </rcc>
  <rcc rId="7422" sId="9" odxf="1" dxf="1">
    <oc r="J35">
      <f>ROUND(F35*(1+$F$4),2)</f>
    </oc>
    <nc r="J35">
      <f>+'PI Four'!J27</f>
    </nc>
    <odxf>
      <numFmt numFmtId="5" formatCode="#,##0_);\(#,##0\)"/>
    </odxf>
    <ndxf>
      <numFmt numFmtId="9" formatCode="&quot;$&quot;#,##0_);\(&quot;$&quot;#,##0\)"/>
    </ndxf>
  </rcc>
  <rcc rId="7423" sId="9" odxf="1" dxf="1">
    <oc r="J36">
      <f>ROUND(F36*(1+$F$4),2)</f>
    </oc>
    <nc r="J36">
      <f>'PI Four'!J28</f>
    </nc>
    <odxf>
      <numFmt numFmtId="5" formatCode="#,##0_);\(#,##0\)"/>
    </odxf>
    <ndxf>
      <numFmt numFmtId="9" formatCode="&quot;$&quot;#,##0_);\(&quot;$&quot;#,##0\)"/>
    </ndxf>
  </rcc>
  <rcc rId="7424" sId="9" odxf="1" dxf="1">
    <oc r="J37">
      <f>ROUND(F37*(1+$F$4),2)</f>
    </oc>
    <nc r="J37">
      <f>+'PI Five'!J27</f>
    </nc>
    <odxf>
      <numFmt numFmtId="5" formatCode="#,##0_);\(#,##0\)"/>
    </odxf>
    <ndxf>
      <numFmt numFmtId="9" formatCode="&quot;$&quot;#,##0_);\(&quot;$&quot;#,##0\)"/>
    </ndxf>
  </rcc>
  <rcc rId="7425" sId="9" odxf="1" dxf="1">
    <nc r="J38">
      <f>+'PI Five'!J28</f>
    </nc>
    <ndxf>
      <numFmt numFmtId="9" formatCode="&quot;$&quot;#,##0_);\(&quot;$&quot;#,##0\)"/>
    </ndxf>
  </rcc>
  <rcc rId="7426" sId="9" odxf="1" dxf="1">
    <oc r="N29">
      <f>ROUND(J29*(1+$F$4),2)</f>
    </oc>
    <nc r="N29">
      <f>+'PI One'!N29</f>
    </nc>
    <odxf>
      <numFmt numFmtId="5" formatCode="#,##0_);\(#,##0\)"/>
    </odxf>
    <ndxf>
      <numFmt numFmtId="9" formatCode="&quot;$&quot;#,##0_);\(&quot;$&quot;#,##0\)"/>
    </ndxf>
  </rcc>
  <rcc rId="7427" sId="9" odxf="1" dxf="1">
    <oc r="N30">
      <f>ROUND(J30*(1+$F$4),2)</f>
    </oc>
    <nc r="N30">
      <f>'PI One'!N30</f>
    </nc>
    <odxf>
      <numFmt numFmtId="5" formatCode="#,##0_);\(#,##0\)"/>
    </odxf>
    <ndxf>
      <numFmt numFmtId="9" formatCode="&quot;$&quot;#,##0_);\(&quot;$&quot;#,##0\)"/>
    </ndxf>
  </rcc>
  <rcc rId="7428" sId="9" odxf="1" dxf="1">
    <oc r="N31">
      <f>ROUND(J31*(1+$F$4),2)</f>
    </oc>
    <nc r="N31">
      <f>'PI Two'!N29</f>
    </nc>
    <odxf>
      <numFmt numFmtId="5" formatCode="#,##0_);\(#,##0\)"/>
    </odxf>
    <ndxf>
      <numFmt numFmtId="9" formatCode="&quot;$&quot;#,##0_);\(&quot;$&quot;#,##0\)"/>
    </ndxf>
  </rcc>
  <rcc rId="7429" sId="9" odxf="1" dxf="1">
    <oc r="N32">
      <f>ROUND(J32*(1+$F$4),2)</f>
    </oc>
    <nc r="N32">
      <f>+'PI Two'!N30</f>
    </nc>
    <odxf>
      <numFmt numFmtId="5" formatCode="#,##0_);\(#,##0\)"/>
    </odxf>
    <ndxf>
      <numFmt numFmtId="9" formatCode="&quot;$&quot;#,##0_);\(&quot;$&quot;#,##0\)"/>
    </ndxf>
  </rcc>
  <rcc rId="7430" sId="9" odxf="1" dxf="1">
    <oc r="N33">
      <f>ROUND(J33*(1+$F$4),2)</f>
    </oc>
    <nc r="N33">
      <f>+'PI Three'!N29</f>
    </nc>
    <odxf>
      <numFmt numFmtId="5" formatCode="#,##0_);\(#,##0\)"/>
    </odxf>
    <ndxf>
      <numFmt numFmtId="9" formatCode="&quot;$&quot;#,##0_);\(&quot;$&quot;#,##0\)"/>
    </ndxf>
  </rcc>
  <rcc rId="7431" sId="9" odxf="1" dxf="1">
    <oc r="N34">
      <f>ROUND(J34*(1+$F$4),2)</f>
    </oc>
    <nc r="N34">
      <f>+'PI Three'!N30</f>
    </nc>
    <odxf>
      <numFmt numFmtId="5" formatCode="#,##0_);\(#,##0\)"/>
    </odxf>
    <ndxf>
      <numFmt numFmtId="9" formatCode="&quot;$&quot;#,##0_);\(&quot;$&quot;#,##0\)"/>
    </ndxf>
  </rcc>
  <rcc rId="7432" sId="9" odxf="1" dxf="1">
    <oc r="N35">
      <f>ROUND(J35*(1+$F$4),2)</f>
    </oc>
    <nc r="N35">
      <f>+'PI Four'!N27</f>
    </nc>
    <odxf>
      <numFmt numFmtId="5" formatCode="#,##0_);\(#,##0\)"/>
    </odxf>
    <ndxf>
      <numFmt numFmtId="9" formatCode="&quot;$&quot;#,##0_);\(&quot;$&quot;#,##0\)"/>
    </ndxf>
  </rcc>
  <rcc rId="7433" sId="9" odxf="1" dxf="1">
    <oc r="N36">
      <f>ROUND(J36*(1+$F$4),2)</f>
    </oc>
    <nc r="N36">
      <f>'PI Four'!N28</f>
    </nc>
    <odxf>
      <numFmt numFmtId="5" formatCode="#,##0_);\(#,##0\)"/>
    </odxf>
    <ndxf>
      <numFmt numFmtId="9" formatCode="&quot;$&quot;#,##0_);\(&quot;$&quot;#,##0\)"/>
    </ndxf>
  </rcc>
  <rcc rId="7434" sId="9" odxf="1" dxf="1">
    <oc r="N37">
      <f>ROUND(J37*(1+$F$4),2)</f>
    </oc>
    <nc r="N37">
      <f>+'PI Five'!N27</f>
    </nc>
    <odxf>
      <numFmt numFmtId="5" formatCode="#,##0_);\(#,##0\)"/>
    </odxf>
    <ndxf>
      <numFmt numFmtId="9" formatCode="&quot;$&quot;#,##0_);\(&quot;$&quot;#,##0\)"/>
    </ndxf>
  </rcc>
  <rcc rId="7435" sId="9" odxf="1" dxf="1">
    <nc r="N38">
      <f>+'PI Five'!N28</f>
    </nc>
    <ndxf>
      <numFmt numFmtId="9" formatCode="&quot;$&quot;#,##0_);\(&quot;$&quot;#,##0\)"/>
    </ndxf>
  </rcc>
  <rcc rId="7436" sId="9" odxf="1" dxf="1">
    <oc r="R29">
      <f>ROUND(N29*(1+$F$4),2)</f>
    </oc>
    <nc r="R29">
      <f>+'PI One'!R29</f>
    </nc>
    <odxf>
      <numFmt numFmtId="5" formatCode="#,##0_);\(#,##0\)"/>
    </odxf>
    <ndxf>
      <numFmt numFmtId="9" formatCode="&quot;$&quot;#,##0_);\(&quot;$&quot;#,##0\)"/>
    </ndxf>
  </rcc>
  <rcc rId="7437" sId="9" odxf="1" dxf="1">
    <oc r="R30">
      <f>ROUND(N30*(1+$F$4),2)</f>
    </oc>
    <nc r="R30">
      <f>'PI One'!R30</f>
    </nc>
    <odxf>
      <numFmt numFmtId="5" formatCode="#,##0_);\(#,##0\)"/>
    </odxf>
    <ndxf>
      <numFmt numFmtId="9" formatCode="&quot;$&quot;#,##0_);\(&quot;$&quot;#,##0\)"/>
    </ndxf>
  </rcc>
  <rcc rId="7438" sId="9" odxf="1" dxf="1">
    <oc r="R31">
      <f>ROUND(N31*(1+$F$4),2)</f>
    </oc>
    <nc r="R31">
      <f>'PI Two'!R29</f>
    </nc>
    <odxf>
      <numFmt numFmtId="5" formatCode="#,##0_);\(#,##0\)"/>
    </odxf>
    <ndxf>
      <numFmt numFmtId="9" formatCode="&quot;$&quot;#,##0_);\(&quot;$&quot;#,##0\)"/>
    </ndxf>
  </rcc>
  <rcc rId="7439" sId="9" odxf="1" dxf="1">
    <oc r="R32">
      <f>ROUND(N32*(1+$F$4),2)</f>
    </oc>
    <nc r="R32">
      <f>+'PI Two'!R30</f>
    </nc>
    <odxf>
      <numFmt numFmtId="5" formatCode="#,##0_);\(#,##0\)"/>
    </odxf>
    <ndxf>
      <numFmt numFmtId="9" formatCode="&quot;$&quot;#,##0_);\(&quot;$&quot;#,##0\)"/>
    </ndxf>
  </rcc>
  <rcc rId="7440" sId="9" odxf="1" dxf="1">
    <oc r="R33">
      <f>ROUND(N33*(1+$F$4),2)</f>
    </oc>
    <nc r="R33">
      <f>+'PI Three'!R29</f>
    </nc>
    <odxf>
      <numFmt numFmtId="5" formatCode="#,##0_);\(#,##0\)"/>
    </odxf>
    <ndxf>
      <numFmt numFmtId="9" formatCode="&quot;$&quot;#,##0_);\(&quot;$&quot;#,##0\)"/>
    </ndxf>
  </rcc>
  <rcc rId="7441" sId="9" odxf="1" dxf="1">
    <oc r="R34">
      <f>ROUND(N34*(1+$F$4),2)</f>
    </oc>
    <nc r="R34">
      <f>+'PI Three'!R30</f>
    </nc>
    <odxf>
      <numFmt numFmtId="5" formatCode="#,##0_);\(#,##0\)"/>
    </odxf>
    <ndxf>
      <numFmt numFmtId="9" formatCode="&quot;$&quot;#,##0_);\(&quot;$&quot;#,##0\)"/>
    </ndxf>
  </rcc>
  <rcc rId="7442" sId="9" odxf="1" dxf="1">
    <oc r="R35">
      <f>ROUND(N35*(1+$F$4),2)</f>
    </oc>
    <nc r="R35">
      <f>+'PI Four'!R27</f>
    </nc>
    <odxf>
      <numFmt numFmtId="5" formatCode="#,##0_);\(#,##0\)"/>
    </odxf>
    <ndxf>
      <numFmt numFmtId="9" formatCode="&quot;$&quot;#,##0_);\(&quot;$&quot;#,##0\)"/>
    </ndxf>
  </rcc>
  <rcc rId="7443" sId="9" odxf="1" dxf="1">
    <oc r="R36">
      <f>ROUND(N36*(1+$F$4),2)</f>
    </oc>
    <nc r="R36">
      <f>'PI Four'!R28</f>
    </nc>
    <odxf>
      <numFmt numFmtId="5" formatCode="#,##0_);\(#,##0\)"/>
    </odxf>
    <ndxf>
      <numFmt numFmtId="9" formatCode="&quot;$&quot;#,##0_);\(&quot;$&quot;#,##0\)"/>
    </ndxf>
  </rcc>
  <rcc rId="7444" sId="9" odxf="1" dxf="1">
    <oc r="R37">
      <f>ROUND(N37*(1+$F$4),2)</f>
    </oc>
    <nc r="R37">
      <f>+'PI Five'!R27</f>
    </nc>
    <odxf>
      <numFmt numFmtId="5" formatCode="#,##0_);\(#,##0\)"/>
    </odxf>
    <ndxf>
      <numFmt numFmtId="9" formatCode="&quot;$&quot;#,##0_);\(&quot;$&quot;#,##0\)"/>
    </ndxf>
  </rcc>
  <rcc rId="7445" sId="9" odxf="1" dxf="1">
    <nc r="R38">
      <f>+'PI Five'!R28</f>
    </nc>
    <ndxf>
      <numFmt numFmtId="9" formatCode="&quot;$&quot;#,##0_);\(&quot;$&quot;#,##0\)"/>
    </ndxf>
  </rcc>
  <rcc rId="7446" sId="9" odxf="1" dxf="1">
    <oc r="V29">
      <f>ROUND(R29*(1+$F$4),2)</f>
    </oc>
    <nc r="V29">
      <f>+'PI One'!V29</f>
    </nc>
    <odxf>
      <numFmt numFmtId="5" formatCode="#,##0_);\(#,##0\)"/>
    </odxf>
    <ndxf>
      <numFmt numFmtId="9" formatCode="&quot;$&quot;#,##0_);\(&quot;$&quot;#,##0\)"/>
    </ndxf>
  </rcc>
  <rcc rId="7447" sId="9" odxf="1" dxf="1">
    <oc r="V30">
      <f>ROUND(R30*(1+$F$4),2)</f>
    </oc>
    <nc r="V30">
      <f>'PI One'!V30</f>
    </nc>
    <odxf>
      <numFmt numFmtId="5" formatCode="#,##0_);\(#,##0\)"/>
    </odxf>
    <ndxf>
      <numFmt numFmtId="9" formatCode="&quot;$&quot;#,##0_);\(&quot;$&quot;#,##0\)"/>
    </ndxf>
  </rcc>
  <rcc rId="7448" sId="9" odxf="1" dxf="1">
    <oc r="V31">
      <f>ROUND(R31*(1+$F$4),2)</f>
    </oc>
    <nc r="V31">
      <f>'PI Two'!V29</f>
    </nc>
    <odxf>
      <numFmt numFmtId="5" formatCode="#,##0_);\(#,##0\)"/>
    </odxf>
    <ndxf>
      <numFmt numFmtId="9" formatCode="&quot;$&quot;#,##0_);\(&quot;$&quot;#,##0\)"/>
    </ndxf>
  </rcc>
  <rcc rId="7449" sId="9" odxf="1" dxf="1">
    <oc r="V32">
      <f>ROUND(R32*(1+$F$4),2)</f>
    </oc>
    <nc r="V32">
      <f>+'PI Two'!V30</f>
    </nc>
    <odxf>
      <numFmt numFmtId="5" formatCode="#,##0_);\(#,##0\)"/>
    </odxf>
    <ndxf>
      <numFmt numFmtId="9" formatCode="&quot;$&quot;#,##0_);\(&quot;$&quot;#,##0\)"/>
    </ndxf>
  </rcc>
  <rcc rId="7450" sId="9" odxf="1" dxf="1">
    <oc r="V33">
      <f>ROUND(R33*(1+$F$4),2)</f>
    </oc>
    <nc r="V33">
      <f>+'PI Three'!V29</f>
    </nc>
    <odxf>
      <numFmt numFmtId="5" formatCode="#,##0_);\(#,##0\)"/>
    </odxf>
    <ndxf>
      <numFmt numFmtId="9" formatCode="&quot;$&quot;#,##0_);\(&quot;$&quot;#,##0\)"/>
    </ndxf>
  </rcc>
  <rcc rId="7451" sId="9" odxf="1" dxf="1">
    <oc r="V34">
      <f>ROUND(R34*(1+$F$4),2)</f>
    </oc>
    <nc r="V34">
      <f>+'PI Three'!V30</f>
    </nc>
    <odxf>
      <numFmt numFmtId="5" formatCode="#,##0_);\(#,##0\)"/>
    </odxf>
    <ndxf>
      <numFmt numFmtId="9" formatCode="&quot;$&quot;#,##0_);\(&quot;$&quot;#,##0\)"/>
    </ndxf>
  </rcc>
  <rcc rId="7452" sId="9" odxf="1" dxf="1">
    <oc r="V35">
      <f>ROUND(R35*(1+$F$4),2)</f>
    </oc>
    <nc r="V35">
      <f>+'PI Four'!V27</f>
    </nc>
    <odxf>
      <numFmt numFmtId="5" formatCode="#,##0_);\(#,##0\)"/>
    </odxf>
    <ndxf>
      <numFmt numFmtId="9" formatCode="&quot;$&quot;#,##0_);\(&quot;$&quot;#,##0\)"/>
    </ndxf>
  </rcc>
  <rcc rId="7453" sId="9" odxf="1" dxf="1">
    <oc r="V36">
      <f>ROUND(R36*(1+$F$4),2)</f>
    </oc>
    <nc r="V36">
      <f>'PI Four'!V28</f>
    </nc>
    <odxf>
      <numFmt numFmtId="5" formatCode="#,##0_);\(#,##0\)"/>
    </odxf>
    <ndxf>
      <numFmt numFmtId="9" formatCode="&quot;$&quot;#,##0_);\(&quot;$&quot;#,##0\)"/>
    </ndxf>
  </rcc>
  <rcc rId="7454" sId="9" odxf="1" dxf="1">
    <oc r="V37">
      <f>ROUND(R37*(1+$F$4),2)</f>
    </oc>
    <nc r="V37">
      <f>+'PI Five'!V27</f>
    </nc>
    <odxf>
      <numFmt numFmtId="5" formatCode="#,##0_);\(#,##0\)"/>
    </odxf>
    <ndxf>
      <numFmt numFmtId="9" formatCode="&quot;$&quot;#,##0_);\(&quot;$&quot;#,##0\)"/>
    </ndxf>
  </rcc>
  <rcc rId="7455" sId="9" odxf="1" dxf="1">
    <nc r="V38">
      <f>+'PI Five'!V28</f>
    </nc>
    <ndxf>
      <numFmt numFmtId="9" formatCode="&quot;$&quot;#,##0_);\(&quot;$&quot;#,##0\)"/>
    </ndxf>
  </rcc>
  <rfmt sheetId="9" sqref="A34:XFD38">
    <dxf>
      <fill>
        <patternFill patternType="none">
          <bgColor auto="1"/>
        </patternFill>
      </fill>
    </dxf>
  </rfmt>
  <rfmt sheetId="9" sqref="G34" start="0" length="0">
    <dxf>
      <fill>
        <patternFill patternType="solid">
          <bgColor indexed="43"/>
        </patternFill>
      </fill>
    </dxf>
  </rfmt>
  <rfmt sheetId="9" sqref="G35" start="0" length="0">
    <dxf>
      <fill>
        <patternFill patternType="solid">
          <bgColor indexed="43"/>
        </patternFill>
      </fill>
    </dxf>
  </rfmt>
  <rfmt sheetId="9" sqref="G36" start="0" length="0">
    <dxf>
      <fill>
        <patternFill patternType="solid">
          <bgColor indexed="43"/>
        </patternFill>
      </fill>
    </dxf>
  </rfmt>
  <rfmt sheetId="9" sqref="G37" start="0" length="0">
    <dxf>
      <fill>
        <patternFill patternType="solid">
          <bgColor indexed="43"/>
        </patternFill>
      </fill>
    </dxf>
  </rfmt>
  <rfmt sheetId="9" sqref="G38" start="0" length="0">
    <dxf>
      <fill>
        <patternFill patternType="solid">
          <bgColor indexed="43"/>
        </patternFill>
      </fill>
    </dxf>
  </rfmt>
  <rfmt sheetId="9" sqref="K34" start="0" length="0">
    <dxf>
      <fill>
        <patternFill patternType="solid">
          <bgColor indexed="43"/>
        </patternFill>
      </fill>
    </dxf>
  </rfmt>
  <rfmt sheetId="9" sqref="K35" start="0" length="0">
    <dxf>
      <fill>
        <patternFill patternType="solid">
          <bgColor indexed="43"/>
        </patternFill>
      </fill>
    </dxf>
  </rfmt>
  <rfmt sheetId="9" sqref="K36" start="0" length="0">
    <dxf>
      <fill>
        <patternFill patternType="solid">
          <bgColor indexed="43"/>
        </patternFill>
      </fill>
    </dxf>
  </rfmt>
  <rfmt sheetId="9" sqref="K37" start="0" length="0">
    <dxf>
      <fill>
        <patternFill patternType="solid">
          <bgColor indexed="43"/>
        </patternFill>
      </fill>
    </dxf>
  </rfmt>
  <rfmt sheetId="9" sqref="K38" start="0" length="0">
    <dxf>
      <fill>
        <patternFill patternType="solid">
          <bgColor indexed="43"/>
        </patternFill>
      </fill>
    </dxf>
  </rfmt>
  <rfmt sheetId="9" sqref="O34" start="0" length="0">
    <dxf>
      <fill>
        <patternFill patternType="solid">
          <bgColor indexed="43"/>
        </patternFill>
      </fill>
    </dxf>
  </rfmt>
  <rfmt sheetId="9" sqref="O35" start="0" length="0">
    <dxf>
      <fill>
        <patternFill patternType="solid">
          <bgColor indexed="43"/>
        </patternFill>
      </fill>
    </dxf>
  </rfmt>
  <rfmt sheetId="9" sqref="O36" start="0" length="0">
    <dxf>
      <fill>
        <patternFill patternType="solid">
          <bgColor indexed="43"/>
        </patternFill>
      </fill>
    </dxf>
  </rfmt>
  <rfmt sheetId="9" sqref="O37" start="0" length="0">
    <dxf>
      <fill>
        <patternFill patternType="solid">
          <bgColor indexed="43"/>
        </patternFill>
      </fill>
    </dxf>
  </rfmt>
  <rfmt sheetId="9" sqref="O38" start="0" length="0">
    <dxf>
      <fill>
        <patternFill patternType="solid">
          <bgColor indexed="43"/>
        </patternFill>
      </fill>
    </dxf>
  </rfmt>
  <rfmt sheetId="9" sqref="S34" start="0" length="0">
    <dxf>
      <fill>
        <patternFill patternType="solid">
          <bgColor indexed="43"/>
        </patternFill>
      </fill>
    </dxf>
  </rfmt>
  <rfmt sheetId="9" sqref="S35" start="0" length="0">
    <dxf>
      <fill>
        <patternFill patternType="solid">
          <bgColor indexed="43"/>
        </patternFill>
      </fill>
    </dxf>
  </rfmt>
  <rfmt sheetId="9" sqref="S36" start="0" length="0">
    <dxf>
      <fill>
        <patternFill patternType="solid">
          <bgColor indexed="43"/>
        </patternFill>
      </fill>
    </dxf>
  </rfmt>
  <rfmt sheetId="9" sqref="S37" start="0" length="0">
    <dxf>
      <fill>
        <patternFill patternType="solid">
          <bgColor indexed="43"/>
        </patternFill>
      </fill>
    </dxf>
  </rfmt>
  <rfmt sheetId="9" sqref="S38" start="0" length="0">
    <dxf>
      <fill>
        <patternFill patternType="solid">
          <bgColor indexed="43"/>
        </patternFill>
      </fill>
    </dxf>
  </rfmt>
  <rfmt sheetId="9" sqref="W34" start="0" length="0">
    <dxf>
      <fill>
        <patternFill patternType="solid">
          <bgColor indexed="43"/>
        </patternFill>
      </fill>
    </dxf>
  </rfmt>
  <rfmt sheetId="9" sqref="W35" start="0" length="0">
    <dxf>
      <fill>
        <patternFill patternType="solid">
          <bgColor indexed="43"/>
        </patternFill>
      </fill>
    </dxf>
  </rfmt>
  <rfmt sheetId="9" sqref="W36" start="0" length="0">
    <dxf>
      <fill>
        <patternFill patternType="solid">
          <bgColor indexed="43"/>
        </patternFill>
      </fill>
    </dxf>
  </rfmt>
  <rfmt sheetId="9" sqref="W37" start="0" length="0">
    <dxf>
      <fill>
        <patternFill patternType="solid">
          <bgColor indexed="43"/>
        </patternFill>
      </fill>
    </dxf>
  </rfmt>
  <rfmt sheetId="9" sqref="W38" start="0" length="0">
    <dxf>
      <fill>
        <patternFill patternType="solid">
          <bgColor indexed="43"/>
        </patternFill>
      </fill>
    </dxf>
  </rfmt>
  <rcc rId="7456" sId="1" numFmtId="4">
    <oc r="F26">
      <f>ROUND(B26*(1+$F$4),2)</f>
    </oc>
    <nc r="F26">
      <v>100000</v>
    </nc>
  </rcc>
  <rcc rId="7457" sId="1" numFmtId="4">
    <nc r="G26">
      <v>1</v>
    </nc>
  </rcc>
  <rcc rId="7458" sId="1" numFmtId="4">
    <nc r="K26">
      <v>1</v>
    </nc>
  </rcc>
  <rcc rId="7459" sId="1" numFmtId="4">
    <nc r="O26">
      <v>1</v>
    </nc>
  </rcc>
  <rcc rId="7460" sId="1" numFmtId="4">
    <nc r="S26">
      <v>1</v>
    </nc>
  </rcc>
  <rcc rId="7461" sId="1" numFmtId="4">
    <nc r="W26">
      <v>1</v>
    </nc>
  </rcc>
  <rcc rId="7462" sId="2" numFmtId="4">
    <oc r="F26">
      <f>ROUND(B26*(1+$F$4),2)</f>
    </oc>
    <nc r="F26">
      <v>25000</v>
    </nc>
  </rcc>
  <rcc rId="7463" sId="2" numFmtId="4">
    <nc r="G26">
      <v>1</v>
    </nc>
  </rcc>
  <rcc rId="7464" sId="2" numFmtId="4">
    <nc r="K26">
      <v>1</v>
    </nc>
  </rcc>
  <rcc rId="7465" sId="2" numFmtId="4">
    <nc r="O26">
      <v>1</v>
    </nc>
  </rcc>
  <rcc rId="7466" sId="2" numFmtId="4">
    <nc r="S26">
      <v>1</v>
    </nc>
  </rcc>
  <rcc rId="7467" sId="2" numFmtId="4">
    <nc r="W26">
      <v>1</v>
    </nc>
  </rcc>
  <rcc rId="7468" sId="9">
    <oc r="H93">
      <f>ROUND(H41*F93,0)</f>
    </oc>
    <nc r="H93">
      <f>ROUND(H40*F93,0)</f>
    </nc>
  </rcc>
  <rcc rId="7469" sId="9">
    <oc r="L93">
      <f>ROUND(L41*J93,0)</f>
    </oc>
    <nc r="L93">
      <f>ROUND(L40*J93,0)</f>
    </nc>
  </rcc>
  <rcc rId="7470" sId="9">
    <oc r="P93">
      <f>ROUND(P41*N93,0)</f>
    </oc>
    <nc r="P93">
      <f>ROUND(P40*N93,0)</f>
    </nc>
  </rcc>
  <rcc rId="7471" sId="9">
    <oc r="T93">
      <f>ROUND(T41*R93,0)</f>
    </oc>
    <nc r="T93">
      <f>ROUND(T40*R93,0)</f>
    </nc>
  </rcc>
  <rcc rId="7472" sId="3" numFmtId="4">
    <oc r="F29">
      <f>ROUND(B29*(1+$F$4),2)</f>
    </oc>
    <nc r="F29">
      <v>50000</v>
    </nc>
  </rcc>
  <rcc rId="7473" sId="3" numFmtId="4">
    <nc r="G29">
      <v>1</v>
    </nc>
  </rcc>
  <rcc rId="7474" sId="3" numFmtId="4">
    <nc r="K29">
      <v>1</v>
    </nc>
  </rcc>
  <rcc rId="7475" sId="3" numFmtId="4">
    <nc r="O29">
      <v>1</v>
    </nc>
  </rcc>
  <rcc rId="7476" sId="3" numFmtId="4">
    <nc r="S29">
      <v>1</v>
    </nc>
  </rcc>
  <rcc rId="7477" sId="3" numFmtId="4">
    <nc r="W29">
      <v>1</v>
    </nc>
  </rcc>
  <rcc rId="7478" sId="9">
    <oc r="G30">
      <f>'PI Two'!G29</f>
    </oc>
    <nc r="G30">
      <f>'PI One'!G30</f>
    </nc>
  </rcc>
  <rcc rId="7479" sId="9">
    <oc r="G31">
      <f>'PI Three'!G29</f>
    </oc>
    <nc r="G31">
      <f>'PI Two'!G29</f>
    </nc>
  </rcc>
  <rcc rId="7480" sId="9">
    <oc r="G32">
      <f>+'PI Five'!G31</f>
    </oc>
    <nc r="G32">
      <f>+'PI Two'!G30</f>
    </nc>
  </rcc>
  <rcc rId="7481" sId="9">
    <oc r="G33">
      <f>+'PI Six'!G32</f>
    </oc>
    <nc r="G33">
      <f>+'PI Three'!G29</f>
    </nc>
  </rcc>
  <rcc rId="7482" sId="9">
    <oc r="G34">
      <f>+'PI seven &amp; eight'!G33</f>
    </oc>
    <nc r="G34">
      <f>+'PI Three'!G30</f>
    </nc>
  </rcc>
  <rcc rId="7483" sId="9">
    <oc r="G35">
      <f>+'PI seven &amp; eight'!G34</f>
    </oc>
    <nc r="G35">
      <f>+'PI Four'!G27</f>
    </nc>
  </rcc>
  <rcc rId="7484" sId="9">
    <oc r="G36">
      <f>+'PI nine &amp; ten'!G35</f>
    </oc>
    <nc r="G36">
      <f>+'PI Four'!G28</f>
    </nc>
  </rcc>
  <rcc rId="7485" sId="9">
    <oc r="G37">
      <f>+'PI nine &amp; ten'!G36</f>
    </oc>
    <nc r="G37">
      <f>+'PI Five'!G27</f>
    </nc>
  </rcc>
  <rcc rId="7486" sId="9">
    <nc r="G38">
      <f>+'PI Five'!G28</f>
    </nc>
  </rcc>
  <rcc rId="7487" sId="9">
    <oc r="K29">
      <f>'PI One'!K29</f>
    </oc>
    <nc r="K29">
      <f>'PI One'!K29</f>
    </nc>
  </rcc>
  <rcc rId="7488" sId="9">
    <oc r="K30">
      <f>'PI Two'!K29</f>
    </oc>
    <nc r="K30">
      <f>'PI One'!K30</f>
    </nc>
  </rcc>
  <rcc rId="7489" sId="9">
    <oc r="K31">
      <f>'PI Three'!K29</f>
    </oc>
    <nc r="K31">
      <f>'PI Two'!K29</f>
    </nc>
  </rcc>
  <rcc rId="7490" sId="9">
    <oc r="K32">
      <f>+'PI Five'!K31</f>
    </oc>
    <nc r="K32">
      <f>+'PI Two'!K30</f>
    </nc>
  </rcc>
  <rcc rId="7491" sId="9">
    <oc r="K33">
      <f>+'PI Six'!K32</f>
    </oc>
    <nc r="K33">
      <f>+'PI Three'!K29</f>
    </nc>
  </rcc>
  <rcc rId="7492" sId="9">
    <oc r="K34">
      <f>+'PI seven &amp; eight'!K33</f>
    </oc>
    <nc r="K34">
      <f>+'PI Three'!K30</f>
    </nc>
  </rcc>
  <rcc rId="7493" sId="9">
    <oc r="K35">
      <f>+'PI seven &amp; eight'!K34</f>
    </oc>
    <nc r="K35">
      <f>+'PI Four'!K27</f>
    </nc>
  </rcc>
  <rcc rId="7494" sId="9">
    <oc r="K36">
      <f>+'PI nine &amp; ten'!K35</f>
    </oc>
    <nc r="K36">
      <f>+'PI Four'!K28</f>
    </nc>
  </rcc>
  <rcc rId="7495" sId="9">
    <oc r="K37">
      <f>+'PI nine &amp; ten'!K36</f>
    </oc>
    <nc r="K37">
      <f>+'PI Five'!K27</f>
    </nc>
  </rcc>
  <rcc rId="7496" sId="9">
    <nc r="K38">
      <f>+'PI Five'!K28</f>
    </nc>
  </rcc>
  <rcc rId="7497" sId="9">
    <oc r="O29">
      <f>'PI One'!O29</f>
    </oc>
    <nc r="O29">
      <f>'PI One'!O29</f>
    </nc>
  </rcc>
  <rcc rId="7498" sId="9">
    <oc r="O30">
      <f>'PI Two'!O29</f>
    </oc>
    <nc r="O30">
      <f>'PI One'!O30</f>
    </nc>
  </rcc>
  <rcc rId="7499" sId="9">
    <oc r="O31">
      <f>'PI Three'!O29</f>
    </oc>
    <nc r="O31">
      <f>'PI Two'!O29</f>
    </nc>
  </rcc>
  <rcc rId="7500" sId="9">
    <oc r="O32">
      <f>+'PI Five'!O31</f>
    </oc>
    <nc r="O32">
      <f>+'PI Two'!O30</f>
    </nc>
  </rcc>
  <rcc rId="7501" sId="9">
    <oc r="O33">
      <f>+'PI Six'!O32</f>
    </oc>
    <nc r="O33">
      <f>+'PI Three'!O29</f>
    </nc>
  </rcc>
  <rcc rId="7502" sId="9">
    <oc r="O34">
      <f>+'PI seven &amp; eight'!O33</f>
    </oc>
    <nc r="O34">
      <f>+'PI Three'!O30</f>
    </nc>
  </rcc>
  <rcc rId="7503" sId="9">
    <oc r="O35">
      <f>+'PI seven &amp; eight'!O34</f>
    </oc>
    <nc r="O35">
      <f>+'PI Four'!O27</f>
    </nc>
  </rcc>
  <rcc rId="7504" sId="9">
    <oc r="O36">
      <f>+'PI nine &amp; ten'!O35</f>
    </oc>
    <nc r="O36">
      <f>+'PI Four'!O28</f>
    </nc>
  </rcc>
  <rcc rId="7505" sId="9">
    <oc r="O37">
      <f>+'PI nine &amp; ten'!O36</f>
    </oc>
    <nc r="O37">
      <f>+'PI Five'!O27</f>
    </nc>
  </rcc>
  <rcc rId="7506" sId="9">
    <nc r="O38">
      <f>+'PI Five'!O28</f>
    </nc>
  </rcc>
  <rcc rId="7507" sId="9">
    <oc r="S29">
      <f>'PI One'!S29</f>
    </oc>
    <nc r="S29">
      <f>'PI One'!S29</f>
    </nc>
  </rcc>
  <rcc rId="7508" sId="9">
    <oc r="S30">
      <f>'PI Two'!S29</f>
    </oc>
    <nc r="S30">
      <f>'PI One'!S30</f>
    </nc>
  </rcc>
  <rcc rId="7509" sId="9">
    <oc r="S31">
      <f>'PI Three'!S29</f>
    </oc>
    <nc r="S31">
      <f>'PI Two'!S29</f>
    </nc>
  </rcc>
  <rcc rId="7510" sId="9">
    <oc r="S32">
      <f>+'PI Five'!S31</f>
    </oc>
    <nc r="S32">
      <f>+'PI Two'!S30</f>
    </nc>
  </rcc>
  <rcc rId="7511" sId="9">
    <oc r="S33">
      <f>+'PI Six'!S32</f>
    </oc>
    <nc r="S33">
      <f>+'PI Three'!S29</f>
    </nc>
  </rcc>
  <rcc rId="7512" sId="9">
    <oc r="S34">
      <f>+'PI seven &amp; eight'!S33</f>
    </oc>
    <nc r="S34">
      <f>+'PI Three'!S30</f>
    </nc>
  </rcc>
  <rcc rId="7513" sId="9">
    <oc r="S35">
      <f>+'PI seven &amp; eight'!S34</f>
    </oc>
    <nc r="S35">
      <f>+'PI Four'!S27</f>
    </nc>
  </rcc>
  <rcc rId="7514" sId="9">
    <oc r="S36">
      <f>+'PI nine &amp; ten'!S35</f>
    </oc>
    <nc r="S36">
      <f>+'PI Four'!S28</f>
    </nc>
  </rcc>
  <rcc rId="7515" sId="9">
    <oc r="S37">
      <f>+'PI nine &amp; ten'!S36</f>
    </oc>
    <nc r="S37">
      <f>+'PI Five'!S27</f>
    </nc>
  </rcc>
  <rcc rId="7516" sId="9">
    <nc r="S38">
      <f>+'PI Five'!S28</f>
    </nc>
  </rcc>
  <rcc rId="7517" sId="9">
    <oc r="W29">
      <f>'PI One'!W29</f>
    </oc>
    <nc r="W29">
      <f>'PI One'!W29</f>
    </nc>
  </rcc>
  <rcc rId="7518" sId="9">
    <oc r="W30">
      <f>'PI Two'!W29</f>
    </oc>
    <nc r="W30">
      <f>'PI One'!W30</f>
    </nc>
  </rcc>
  <rcc rId="7519" sId="9">
    <oc r="W31">
      <f>'PI Three'!W29</f>
    </oc>
    <nc r="W31">
      <f>'PI Two'!W29</f>
    </nc>
  </rcc>
  <rcc rId="7520" sId="9">
    <oc r="W32">
      <f>+'PI Five'!W31</f>
    </oc>
    <nc r="W32">
      <f>+'PI Two'!W30</f>
    </nc>
  </rcc>
  <rcc rId="7521" sId="9">
    <oc r="W33">
      <f>+'PI Six'!W32</f>
    </oc>
    <nc r="W33">
      <f>+'PI Three'!W29</f>
    </nc>
  </rcc>
  <rcc rId="7522" sId="9">
    <oc r="W34">
      <f>+'PI seven &amp; eight'!W33</f>
    </oc>
    <nc r="W34">
      <f>+'PI Three'!W30</f>
    </nc>
  </rcc>
  <rcc rId="7523" sId="9">
    <oc r="W35">
      <f>+'PI seven &amp; eight'!W34</f>
    </oc>
    <nc r="W35">
      <f>+'PI Four'!W27</f>
    </nc>
  </rcc>
  <rcc rId="7524" sId="9">
    <oc r="W36">
      <f>+'PI nine &amp; ten'!W35</f>
    </oc>
    <nc r="W36">
      <f>+'PI Four'!W28</f>
    </nc>
  </rcc>
  <rcc rId="7525" sId="9">
    <oc r="W37">
      <f>+'PI nine &amp; ten'!W36</f>
    </oc>
    <nc r="W37">
      <f>+'PI Five'!W27</f>
    </nc>
  </rcc>
  <rcc rId="7526" sId="9">
    <nc r="W38">
      <f>+'PI Five'!W28</f>
    </nc>
  </rcc>
  <rcc rId="7527" sId="2">
    <oc r="A44" t="inlineStr">
      <is>
        <t>Staff #2</t>
      </is>
    </oc>
    <nc r="A44" t="inlineStr">
      <is>
        <t>Staff #3</t>
      </is>
    </nc>
  </rcc>
  <rcc rId="7528" sId="3">
    <oc r="A44" t="inlineStr">
      <is>
        <t>TBN</t>
      </is>
    </oc>
    <nc r="A44" t="inlineStr">
      <is>
        <t>Staff #4</t>
      </is>
    </nc>
  </rcc>
  <rcc rId="7529" sId="9">
    <oc r="A45">
      <f>+'PI Two'!A44</f>
    </oc>
    <nc r="A45">
      <f>+'PI Two'!A42</f>
    </nc>
  </rcc>
  <rcc rId="7530" sId="9">
    <oc r="A49">
      <f>+'PI Six'!A47</f>
    </oc>
    <nc r="A49">
      <f>+'PI Four'!A41</f>
    </nc>
  </rcc>
  <rcc rId="7531" sId="9">
    <oc r="A50">
      <f>+'PI seven &amp; eight'!A48</f>
    </oc>
    <nc r="A50">
      <f>+'PI Four'!A42</f>
    </nc>
  </rcc>
  <rcc rId="7532" sId="9">
    <oc r="A51">
      <f>+'PI nine &amp; ten'!A49</f>
    </oc>
    <nc r="A51">
      <f>+'PI Five'!A41</f>
    </nc>
  </rcc>
  <rcc rId="7533" sId="9">
    <oc r="A47">
      <f>+'PI Four'!A45</f>
    </oc>
    <nc r="A47">
      <f>+'PI Three'!A41</f>
    </nc>
  </rcc>
  <rcc rId="7534" sId="9">
    <oc r="A48">
      <f>+'PI Five'!A46</f>
    </oc>
    <nc r="A48">
      <f>+'PI Three'!A42</f>
    </nc>
  </rcc>
  <rcc rId="7535" sId="9">
    <oc r="A46">
      <f>+'PI Three'!A44</f>
    </oc>
    <nc r="A46">
      <f>+'PI Two'!A43</f>
    </nc>
  </rcc>
  <rcc rId="7536" sId="9">
    <oc r="G43">
      <f>'PI One'!G42+'PI Two'!G44+'PI Three'!G44</f>
    </oc>
    <nc r="G43">
      <f>'PI One'!G42</f>
    </nc>
  </rcc>
  <rcc rId="7537" sId="9">
    <oc r="G44">
      <f>'PI One'!G43+'PI Two'!G45+'PI Three'!G45</f>
    </oc>
    <nc r="G44">
      <f>'PI One'!G43</f>
    </nc>
  </rcc>
  <rcc rId="7538" sId="9">
    <oc r="G45">
      <f>+'PI One'!G44</f>
    </oc>
    <nc r="G45">
      <f>+'PI Two'!G42</f>
    </nc>
  </rcc>
  <rcc rId="7539" sId="9">
    <oc r="G46">
      <f>+'PI Three'!G44</f>
    </oc>
    <nc r="G46">
      <f>+'PI Two'!G43</f>
    </nc>
  </rcc>
  <rcc rId="7540" sId="9">
    <oc r="G47">
      <f>+'PI One'!G46</f>
    </oc>
    <nc r="G47">
      <f>+'PI Three'!G41</f>
    </nc>
  </rcc>
  <rcc rId="7541" sId="9">
    <oc r="G48">
      <f>+'PI One'!G47</f>
    </oc>
    <nc r="G48">
      <f>+'PI Three'!G42</f>
    </nc>
  </rcc>
  <rcc rId="7542" sId="9">
    <oc r="F51">
      <f>+'PI nine &amp; ten'!F49</f>
    </oc>
    <nc r="F51">
      <f>+'PI Five'!F41</f>
    </nc>
  </rcc>
  <rcc rId="7543" sId="9">
    <oc r="F50">
      <f>+'PI seven &amp; eight'!F48</f>
    </oc>
    <nc r="F50">
      <f>+'PI Four'!F42</f>
    </nc>
  </rcc>
  <rcc rId="7544" sId="9">
    <oc r="F49">
      <f>+'PI Six'!F48</f>
    </oc>
    <nc r="F49">
      <f>+'PI Four'!F41</f>
    </nc>
  </rcc>
  <rcc rId="7545" sId="9">
    <oc r="F48">
      <f>+'PI Five'!F47</f>
    </oc>
    <nc r="F48">
      <f>+'PI Three'!F42</f>
    </nc>
  </rcc>
  <rcc rId="7546" sId="9">
    <oc r="F47">
      <f>+'PI Four'!F46</f>
    </oc>
    <nc r="F47">
      <f>+'PI Three'!F41</f>
    </nc>
  </rcc>
  <rcc rId="7547" sId="9">
    <oc r="F44">
      <f>+'PI Two'!F44</f>
    </oc>
    <nc r="F44">
      <f>+'PI One'!F43</f>
    </nc>
  </rcc>
  <rcc rId="7548" sId="9">
    <oc r="F46">
      <f>+'PI Three'!F44</f>
    </oc>
    <nc r="F46">
      <f>+'PI Two'!F43</f>
    </nc>
  </rcc>
  <rcc rId="7549" sId="9">
    <oc r="F45">
      <f>+'PI Two'!F44</f>
    </oc>
    <nc r="F45">
      <f>+'PI Two'!F42</f>
    </nc>
  </rcc>
  <rcc rId="7550" sId="9">
    <oc r="G49">
      <f>+'PI One'!G48</f>
    </oc>
    <nc r="G49">
      <f>+'PI Four'!G41</f>
    </nc>
  </rcc>
  <rcc rId="7551" sId="9">
    <oc r="G50">
      <f>+'PI One'!G49</f>
    </oc>
    <nc r="G50">
      <f>+'PI Four'!G42</f>
    </nc>
  </rcc>
  <rcc rId="7552" sId="9">
    <oc r="G51">
      <f>+'PI One'!G50</f>
    </oc>
    <nc r="G51">
      <f>+'PI Five'!G41</f>
    </nc>
  </rcc>
  <rcv guid="{7E480A89-9ADD-40D3-AD7C-1B4DAC730927}" action="delete"/>
  <rdn rId="0" localSheetId="1" customView="1" name="Z_7E480A89_9ADD_40D3_AD7C_1B4DAC730927_.wvu.Cols" hidden="1" oldHidden="1">
    <formula>'PI One'!$B:$D</formula>
    <oldFormula>'PI One'!$B:$D</oldFormula>
  </rdn>
  <rdn rId="0" localSheetId="2" customView="1" name="Z_7E480A89_9ADD_40D3_AD7C_1B4DAC730927_.wvu.Rows" hidden="1" oldHidden="1">
    <formula>'PI Two'!$12:$12,'PI Two'!$30:$37,'PI Two'!$56:$64</formula>
    <oldFormula>'PI Two'!$12:$12,'PI Two'!$30:$37,'PI Two'!$43:$50,'PI Two'!$56:$64</oldFormula>
  </rdn>
  <rdn rId="0" localSheetId="2" customView="1" name="Z_7E480A89_9ADD_40D3_AD7C_1B4DAC730927_.wvu.Cols" hidden="1" oldHidden="1">
    <formula>'PI Two'!$B:$D</formula>
    <oldFormula>'PI Two'!$B:$D</oldFormula>
  </rdn>
  <rdn rId="0" localSheetId="3" customView="1" name="Z_7E480A89_9ADD_40D3_AD7C_1B4DAC730927_.wvu.Rows" hidden="1" oldHidden="1">
    <formula>'PI Three'!$12:$13,'PI Three'!$30:$37,'PI Three'!$56:$63</formula>
    <oldFormula>'PI Three'!$12:$13,'PI Three'!$30:$37,'PI Three'!$43:$49,'PI Three'!$56:$63</oldFormula>
  </rdn>
  <rdn rId="0" localSheetId="3" customView="1" name="Z_7E480A89_9ADD_40D3_AD7C_1B4DAC730927_.wvu.Cols" hidden="1" oldHidden="1">
    <formula>'PI Three'!$B:$D</formula>
    <oldFormula>'PI Three'!$B:$D</oldFormula>
  </rdn>
  <rdn rId="0" localSheetId="4" customView="1" name="Z_7E480A89_9ADD_40D3_AD7C_1B4DAC730927_.wvu.Rows" hidden="1" oldHidden="1">
    <formula>'PI Four'!$12:$14</formula>
    <oldFormula>'PI Four'!$12:$14</oldFormula>
  </rdn>
  <rdn rId="0" localSheetId="4" customView="1" name="Z_7E480A89_9ADD_40D3_AD7C_1B4DAC730927_.wvu.Cols" hidden="1" oldHidden="1">
    <formula>'PI Four'!$B:$D</formula>
    <oldFormula>'PI Four'!$B:$D</oldFormula>
  </rdn>
  <rdn rId="0" localSheetId="5" customView="1" name="Z_7E480A89_9ADD_40D3_AD7C_1B4DAC730927_.wvu.Rows" hidden="1" oldHidden="1">
    <formula>'PI Five'!$12:$14,'PI Five'!$29:$36</formula>
    <oldFormula>'PI Five'!$12:$14</oldFormula>
  </rdn>
  <rdn rId="0" localSheetId="5" customView="1" name="Z_7E480A89_9ADD_40D3_AD7C_1B4DAC730927_.wvu.Cols" hidden="1" oldHidden="1">
    <formula>'PI Five'!$B:$D</formula>
    <oldFormula>'PI Five'!$B:$D</oldFormula>
  </rdn>
  <rdn rId="0" localSheetId="6" customView="1" name="Z_7E480A89_9ADD_40D3_AD7C_1B4DAC730927_.wvu.Rows" hidden="1" oldHidden="1">
    <formula>'PI Six'!$12:$16,'PI Six'!$18:$22,'PI Six'!$27:$31,'PI Six'!$33:$36,'PI Six'!$41:$46,'PI Six'!$48:$49,'PI Six'!$54:$58,'PI Six'!$60:$63</formula>
    <oldFormula>'PI Six'!$12:$16,'PI Six'!$18:$22,'PI Six'!$27:$31,'PI Six'!$33:$36,'PI Six'!$41:$46,'PI Six'!$48:$49,'PI Six'!$54:$58,'PI Six'!$60:$63</oldFormula>
  </rdn>
  <rdn rId="0" localSheetId="6" customView="1" name="Z_7E480A89_9ADD_40D3_AD7C_1B4DAC730927_.wvu.Cols" hidden="1" oldHidden="1">
    <formula>'PI Six'!$B:$D</formula>
    <oldFormula>'PI Six'!$B:$D</oldFormula>
  </rdn>
  <rdn rId="0" localSheetId="7" customView="1" name="Z_7E480A89_9ADD_40D3_AD7C_1B4DAC730927_.wvu.Rows" hidden="1" oldHidden="1">
    <formula>'PI seven &amp; eight'!$12:$17,'PI seven &amp; eight'!$20:$21,'PI seven &amp; eight'!$27:$32,'PI seven &amp; eight'!$35:$36,'PI seven &amp; eight'!$41:$47,'PI seven &amp; eight'!$49:$49,'PI seven &amp; eight'!$55:$60</formula>
    <oldFormula>'PI seven &amp; eight'!$12:$17,'PI seven &amp; eight'!$20:$21,'PI seven &amp; eight'!$27:$32,'PI seven &amp; eight'!$35:$36,'PI seven &amp; eight'!$41:$47,'PI seven &amp; eight'!$49:$49,'PI seven &amp; eight'!$55:$60</oldFormula>
  </rdn>
  <rdn rId="0" localSheetId="7" customView="1" name="Z_7E480A89_9ADD_40D3_AD7C_1B4DAC730927_.wvu.Cols" hidden="1" oldHidden="1">
    <formula>'PI seven &amp; eight'!$B:$D</formula>
    <oldFormula>'PI seven &amp; eight'!$B:$D</oldFormula>
  </rdn>
  <rdn rId="0" localSheetId="8" customView="1" name="Z_7E480A89_9ADD_40D3_AD7C_1B4DAC730927_.wvu.Rows" hidden="1" oldHidden="1">
    <formula>'PI nine &amp; ten'!$12:$19,'PI nine &amp; ten'!$27:$34,'PI nine &amp; ten'!$41:$48,'PI nine &amp; ten'!$54:$61</formula>
    <oldFormula>'PI nine &amp; ten'!$12:$19,'PI nine &amp; ten'!$27:$34,'PI nine &amp; ten'!$41:$48,'PI nine &amp; ten'!$54:$61</oldFormula>
  </rdn>
  <rdn rId="0" localSheetId="8" customView="1" name="Z_7E480A89_9ADD_40D3_AD7C_1B4DAC730927_.wvu.Cols" hidden="1" oldHidden="1">
    <formula>'PI nine &amp; ten'!$B:$D</formula>
    <oldFormula>'PI nine &amp; ten'!$B:$D</oldFormula>
  </rdn>
  <rdn rId="0" localSheetId="9" customView="1" name="Z_7E480A89_9ADD_40D3_AD7C_1B4DAC730927_.wvu.Cols" hidden="1" oldHidden="1">
    <formula>'Total Budget'!$B:$D</formula>
    <oldFormula>'Total Budget'!$B:$D</oldFormula>
  </rdn>
  <rcv guid="{7E480A89-9ADD-40D3-AD7C-1B4DAC730927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900" sId="9" odxf="1">
    <oc r="J26">
      <f>'PI One'!J29+'PI Two'!J29+'PI Three'!J26</f>
    </oc>
    <nc r="J26">
      <f>'PI One'!J29+'PI Two'!J29+'PI Three'!J26+'PI Four'!J26+'PI Five'!J26</f>
    </nc>
    <odxf/>
  </rcc>
  <rcc rId="6901" sId="9" odxf="1">
    <oc r="N26">
      <f>'PI One'!N29+'PI Two'!N29+'PI Three'!N26</f>
    </oc>
    <nc r="N26">
      <f>'PI One'!N29+'PI Two'!N29+'PI Three'!N26+'PI Four'!N26+'PI Five'!N26</f>
    </nc>
    <odxf/>
  </rcc>
  <rcc rId="6902" sId="9" odxf="1">
    <oc r="R26">
      <f>'PI One'!R29+'PI Two'!R29+'PI Three'!R26</f>
    </oc>
    <nc r="R26">
      <f>'PI One'!R29+'PI Two'!R29+'PI Three'!R26+'PI Four'!R26+'PI Five'!R26</f>
    </nc>
    <odxf/>
  </rcc>
  <rcc rId="6903" sId="9" odxf="1">
    <oc r="V26">
      <f>'PI One'!V29+'PI Two'!V29+'PI Three'!V26</f>
    </oc>
    <nc r="V26">
      <f>'PI One'!V29+'PI Two'!V29+'PI Three'!V26+'PI Four'!V26+'PI Five'!V26</f>
    </nc>
    <odxf/>
  </rcc>
  <rcc rId="6904" sId="9">
    <oc r="F32">
      <f>+'PI Five'!F31</f>
    </oc>
    <nc r="F32">
      <f>+'PI Four'!F31</f>
    </nc>
  </rcc>
  <rcc rId="6905" sId="9">
    <oc r="F33">
      <f>+'PI Six'!F32</f>
    </oc>
    <nc r="F33">
      <f>+'PI Five'!F32</f>
    </nc>
  </rcc>
  <rfmt sheetId="9" sqref="A34:XFD37">
    <dxf>
      <fill>
        <patternFill>
          <bgColor rgb="FF92D050"/>
        </patternFill>
      </fill>
    </dxf>
  </rfmt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69" sId="9">
    <oc r="K43">
      <f>'PI One'!K42+'PI Two'!K44+'PI Three'!K44</f>
    </oc>
    <nc r="K43">
      <f>'PI One'!K42</f>
    </nc>
  </rcc>
  <rcc rId="7570" sId="9">
    <oc r="K44">
      <f>'PI One'!K43+'PI Two'!K45+'PI Three'!K45</f>
    </oc>
    <nc r="K44">
      <f>'PI One'!K43</f>
    </nc>
  </rcc>
  <rcc rId="7571" sId="9">
    <oc r="K45">
      <f>+'PI One'!K44</f>
    </oc>
    <nc r="K45">
      <f>+'PI Two'!K42</f>
    </nc>
  </rcc>
  <rcc rId="7572" sId="9">
    <oc r="K46">
      <f>+'PI Three'!K44</f>
    </oc>
    <nc r="K46">
      <f>+'PI Two'!K43</f>
    </nc>
  </rcc>
  <rcc rId="7573" sId="9">
    <oc r="K47">
      <f>+'PI One'!K46</f>
    </oc>
    <nc r="K47">
      <f>+'PI Three'!K41</f>
    </nc>
  </rcc>
  <rcc rId="7574" sId="9">
    <oc r="K48">
      <f>+'PI One'!K47</f>
    </oc>
    <nc r="K48">
      <f>+'PI Three'!K42</f>
    </nc>
  </rcc>
  <rcc rId="7575" sId="9">
    <oc r="K49">
      <f>+'PI One'!K48</f>
    </oc>
    <nc r="K49">
      <f>+'PI Four'!K41</f>
    </nc>
  </rcc>
  <rcc rId="7576" sId="9">
    <oc r="K50">
      <f>+'PI One'!K49</f>
    </oc>
    <nc r="K50">
      <f>+'PI Four'!K42</f>
    </nc>
  </rcc>
  <rcc rId="7577" sId="9">
    <oc r="K51">
      <f>+'PI One'!K50</f>
    </oc>
    <nc r="K51">
      <f>+'PI Five'!K41</f>
    </nc>
  </rcc>
  <rcc rId="7578" sId="9">
    <oc r="O43">
      <f>'PI One'!O42+'PI Two'!O44+'PI Three'!O44</f>
    </oc>
    <nc r="O43">
      <f>'PI One'!O42</f>
    </nc>
  </rcc>
  <rcc rId="7579" sId="9">
    <oc r="O44">
      <f>'PI One'!O43+'PI Two'!O45+'PI Three'!O45</f>
    </oc>
    <nc r="O44">
      <f>'PI One'!O43</f>
    </nc>
  </rcc>
  <rcc rId="7580" sId="9">
    <oc r="O45">
      <f>+'PI One'!O44</f>
    </oc>
    <nc r="O45">
      <f>+'PI Two'!O42</f>
    </nc>
  </rcc>
  <rcc rId="7581" sId="9">
    <oc r="O46">
      <f>+'PI Three'!O44</f>
    </oc>
    <nc r="O46">
      <f>+'PI Two'!O43</f>
    </nc>
  </rcc>
  <rcc rId="7582" sId="9">
    <oc r="O47">
      <f>+'PI One'!O46</f>
    </oc>
    <nc r="O47">
      <f>+'PI Three'!O41</f>
    </nc>
  </rcc>
  <rcc rId="7583" sId="9">
    <oc r="O48">
      <f>+'PI One'!O47</f>
    </oc>
    <nc r="O48">
      <f>+'PI Three'!O42</f>
    </nc>
  </rcc>
  <rcc rId="7584" sId="9">
    <oc r="O49">
      <f>+'PI One'!O48</f>
    </oc>
    <nc r="O49">
      <f>+'PI Four'!O41</f>
    </nc>
  </rcc>
  <rcc rId="7585" sId="9">
    <oc r="O50">
      <f>+'PI One'!O49</f>
    </oc>
    <nc r="O50">
      <f>+'PI Four'!O42</f>
    </nc>
  </rcc>
  <rcc rId="7586" sId="9">
    <oc r="O51">
      <f>+'PI One'!O50</f>
    </oc>
    <nc r="O51">
      <f>+'PI Five'!O41</f>
    </nc>
  </rcc>
  <rcc rId="7587" sId="9">
    <oc r="S43">
      <f>'PI One'!S42+'PI Two'!S44+'PI Three'!S44</f>
    </oc>
    <nc r="S43">
      <f>'PI One'!S42</f>
    </nc>
  </rcc>
  <rcc rId="7588" sId="9">
    <oc r="S44">
      <f>'PI One'!S43+'PI Two'!S45+'PI Three'!S45</f>
    </oc>
    <nc r="S44">
      <f>'PI One'!S43</f>
    </nc>
  </rcc>
  <rcc rId="7589" sId="9">
    <oc r="S45">
      <f>+'PI One'!S44</f>
    </oc>
    <nc r="S45">
      <f>+'PI Two'!S42</f>
    </nc>
  </rcc>
  <rcc rId="7590" sId="9">
    <oc r="S46">
      <f>+'PI Three'!S44</f>
    </oc>
    <nc r="S46">
      <f>+'PI Two'!S43</f>
    </nc>
  </rcc>
  <rcc rId="7591" sId="9">
    <oc r="S47">
      <f>+'PI One'!S46</f>
    </oc>
    <nc r="S47">
      <f>+'PI Three'!S41</f>
    </nc>
  </rcc>
  <rcc rId="7592" sId="9">
    <oc r="S48">
      <f>+'PI One'!S47</f>
    </oc>
    <nc r="S48">
      <f>+'PI Three'!S42</f>
    </nc>
  </rcc>
  <rcc rId="7593" sId="9">
    <oc r="S49">
      <f>+'PI One'!S48</f>
    </oc>
    <nc r="S49">
      <f>+'PI Four'!S41</f>
    </nc>
  </rcc>
  <rcc rId="7594" sId="9">
    <oc r="S50">
      <f>+'PI One'!S49</f>
    </oc>
    <nc r="S50">
      <f>+'PI Four'!S42</f>
    </nc>
  </rcc>
  <rcc rId="7595" sId="9">
    <oc r="S51">
      <f>+'PI One'!S50</f>
    </oc>
    <nc r="S51">
      <f>+'PI Five'!S41</f>
    </nc>
  </rcc>
  <rcc rId="7596" sId="9">
    <oc r="W43">
      <f>'PI One'!W42+'PI Two'!W44+'PI Three'!W44</f>
    </oc>
    <nc r="W43">
      <f>'PI One'!W42</f>
    </nc>
  </rcc>
  <rcc rId="7597" sId="9">
    <oc r="W44">
      <f>'PI One'!W43+'PI Two'!W45+'PI Three'!W45</f>
    </oc>
    <nc r="W44">
      <f>'PI One'!W43</f>
    </nc>
  </rcc>
  <rcc rId="7598" sId="9">
    <oc r="W45">
      <f>+'PI One'!W44</f>
    </oc>
    <nc r="W45">
      <f>+'PI Two'!W42</f>
    </nc>
  </rcc>
  <rcc rId="7599" sId="9">
    <oc r="W46">
      <f>+'PI Three'!W44</f>
    </oc>
    <nc r="W46">
      <f>+'PI Two'!W43</f>
    </nc>
  </rcc>
  <rcc rId="7600" sId="9">
    <oc r="W47">
      <f>+'PI One'!W46</f>
    </oc>
    <nc r="W47">
      <f>+'PI Three'!W41</f>
    </nc>
  </rcc>
  <rcc rId="7601" sId="9">
    <oc r="W48">
      <f>+'PI One'!W47</f>
    </oc>
    <nc r="W48">
      <f>+'PI Three'!W42</f>
    </nc>
  </rcc>
  <rcc rId="7602" sId="9">
    <oc r="W49">
      <f>+'PI One'!W48</f>
    </oc>
    <nc r="W49">
      <f>+'PI Four'!W41</f>
    </nc>
  </rcc>
  <rcc rId="7603" sId="9">
    <oc r="W50">
      <f>+'PI One'!W49</f>
    </oc>
    <nc r="W50">
      <f>+'PI Four'!W42</f>
    </nc>
  </rcc>
  <rcc rId="7604" sId="9">
    <oc r="W51">
      <f>+'PI One'!W50</f>
    </oc>
    <nc r="W51">
      <f>+'PI Five'!W41</f>
    </nc>
  </rcc>
  <rfmt sheetId="9" sqref="G59:G66">
    <dxf>
      <alignment vertical="center" readingOrder="0"/>
    </dxf>
  </rfmt>
  <rfmt sheetId="9" sqref="G59:G66">
    <dxf>
      <alignment vertical="bottom" readingOrder="0"/>
    </dxf>
  </rfmt>
  <rfmt sheetId="9" sqref="G59:G66">
    <dxf>
      <alignment horizontal="center" readingOrder="0"/>
    </dxf>
  </rfmt>
  <rcc rId="7605" sId="9">
    <oc r="F64">
      <f>+'PI nine &amp; ten'!F62</f>
    </oc>
    <nc r="F64">
      <f>+'PI Five'!F62</f>
    </nc>
  </rcc>
  <rcc rId="7606" sId="9">
    <oc r="F65">
      <f>+'PI nine &amp; ten'!F63</f>
    </oc>
    <nc r="F65">
      <f>+'PI Five'!F63</f>
    </nc>
  </rcc>
  <rcc rId="7607" sId="9">
    <oc r="F62">
      <f>+'PI seven &amp; eight'!F60</f>
    </oc>
    <nc r="F62">
      <f>+'PI Four'!F60</f>
    </nc>
  </rcc>
  <rcc rId="7608" sId="9">
    <oc r="F63">
      <f>+'PI seven &amp; eight'!F61</f>
    </oc>
    <nc r="F63">
      <f>+'PI Four'!F61</f>
    </nc>
  </rcc>
  <rcc rId="7609" sId="9">
    <oc r="F60">
      <f>+'PI Five'!F58</f>
    </oc>
    <nc r="F60">
      <f>+'PI Three'!F54</f>
    </nc>
  </rcc>
  <rcc rId="7610" sId="9">
    <oc r="F61">
      <f>+'PI Six'!F59</f>
    </oc>
    <nc r="F61">
      <f>+'PI Three'!F55</f>
    </nc>
  </rcc>
  <rcc rId="7611" sId="9">
    <oc r="F57">
      <f>+'PI Two'!F56</f>
    </oc>
    <nc r="F57">
      <f>+'PI One'!F56</f>
    </nc>
  </rcc>
  <rcc rId="7612" sId="9">
    <oc r="F58">
      <f>+'PI Three'!F56</f>
    </oc>
    <nc r="F58">
      <f>+'PI Two'!F55</f>
    </nc>
  </rcc>
  <rcc rId="7613" sId="9">
    <oc r="F59">
      <f>+'PI Four'!F57</f>
    </oc>
    <nc r="F59">
      <f>+'PI Two'!F56</f>
    </nc>
  </rcc>
  <rcc rId="7614" sId="9">
    <oc r="G57">
      <f>+'PI Two'!G56</f>
    </oc>
    <nc r="G57">
      <f>+'PI One'!G56</f>
    </nc>
  </rcc>
  <rcc rId="7615" sId="9">
    <oc r="G58">
      <f>+'PI Three'!G56</f>
    </oc>
    <nc r="G58">
      <f>+'PI Two'!G55</f>
    </nc>
  </rcc>
  <rcc rId="7616" sId="9">
    <oc r="G59">
      <f>+'PI Four'!G57</f>
    </oc>
    <nc r="G59">
      <f>+'PI Two'!G56</f>
    </nc>
  </rcc>
  <rcc rId="7617" sId="9">
    <oc r="G60">
      <f>+'PI Five'!G58</f>
    </oc>
    <nc r="G60">
      <f>+'PI Three'!G54</f>
    </nc>
  </rcc>
  <rcc rId="7618" sId="9">
    <oc r="G61">
      <f>+'PI Six'!G59</f>
    </oc>
    <nc r="G61">
      <f>+'PI Three'!G55</f>
    </nc>
  </rcc>
  <rcc rId="7619" sId="9">
    <oc r="G62">
      <f>+'PI seven &amp; eight'!G60</f>
    </oc>
    <nc r="G62">
      <f>+'PI Four'!G60</f>
    </nc>
  </rcc>
  <rcc rId="7620" sId="9">
    <oc r="G63">
      <f>+'PI seven &amp; eight'!G61</f>
    </oc>
    <nc r="G63">
      <f>+'PI Four'!G61</f>
    </nc>
  </rcc>
  <rcc rId="7621" sId="9">
    <oc r="G64">
      <f>+'PI nine &amp; ten'!G62</f>
    </oc>
    <nc r="G64">
      <f>+'PI Five'!G62</f>
    </nc>
  </rcc>
  <rcc rId="7622" sId="9">
    <oc r="G65">
      <f>+'PI nine &amp; ten'!G63</f>
    </oc>
    <nc r="G65">
      <f>+'PI Five'!G63</f>
    </nc>
  </rcc>
  <rcc rId="7623" sId="9">
    <oc r="K56">
      <f>+'PI One'!K55</f>
    </oc>
    <nc r="K56">
      <f>+'PI One'!K55</f>
    </nc>
  </rcc>
  <rcc rId="7624" sId="9">
    <oc r="K57">
      <f>+'PI Two'!K56</f>
    </oc>
    <nc r="K57">
      <f>+'PI One'!K56</f>
    </nc>
  </rcc>
  <rcc rId="7625" sId="9">
    <oc r="K58">
      <f>+'PI Three'!K56</f>
    </oc>
    <nc r="K58">
      <f>+'PI Two'!K55</f>
    </nc>
  </rcc>
  <rcc rId="7626" sId="9" odxf="1" dxf="1">
    <oc r="K59">
      <f>+'PI Four'!K57</f>
    </oc>
    <nc r="K59">
      <f>+'PI Two'!K56</f>
    </nc>
    <odxf>
      <alignment horizontal="general" vertical="bottom" readingOrder="0"/>
    </odxf>
    <ndxf>
      <alignment horizontal="center" vertical="top" readingOrder="0"/>
    </ndxf>
  </rcc>
  <rcc rId="7627" sId="9" odxf="1" dxf="1">
    <oc r="K60">
      <f>+'PI Five'!K58</f>
    </oc>
    <nc r="K60">
      <f>+'PI Three'!K54</f>
    </nc>
    <odxf>
      <alignment horizontal="general" vertical="bottom" readingOrder="0"/>
    </odxf>
    <ndxf>
      <alignment horizontal="center" vertical="top" readingOrder="0"/>
    </ndxf>
  </rcc>
  <rcc rId="7628" sId="9" odxf="1" dxf="1">
    <oc r="K61">
      <f>+'PI Six'!K59</f>
    </oc>
    <nc r="K61">
      <f>+'PI Three'!K55</f>
    </nc>
    <odxf>
      <alignment horizontal="general" vertical="bottom" readingOrder="0"/>
    </odxf>
    <ndxf>
      <alignment horizontal="center" vertical="top" readingOrder="0"/>
    </ndxf>
  </rcc>
  <rcc rId="7629" sId="9" odxf="1" dxf="1">
    <oc r="K62">
      <f>+'PI seven &amp; eight'!K60</f>
    </oc>
    <nc r="K62">
      <f>+'PI Four'!K60</f>
    </nc>
    <odxf>
      <alignment horizontal="general" vertical="bottom" readingOrder="0"/>
    </odxf>
    <ndxf>
      <alignment horizontal="center" vertical="top" readingOrder="0"/>
    </ndxf>
  </rcc>
  <rcc rId="7630" sId="9" odxf="1" dxf="1">
    <oc r="K63">
      <f>+'PI seven &amp; eight'!K61</f>
    </oc>
    <nc r="K63">
      <f>+'PI Four'!K61</f>
    </nc>
    <odxf>
      <alignment horizontal="general" vertical="bottom" readingOrder="0"/>
    </odxf>
    <ndxf>
      <alignment horizontal="center" vertical="top" readingOrder="0"/>
    </ndxf>
  </rcc>
  <rcc rId="7631" sId="9" odxf="1" dxf="1">
    <oc r="K64">
      <f>+'PI nine &amp; ten'!K62</f>
    </oc>
    <nc r="K64">
      <f>+'PI Five'!K62</f>
    </nc>
    <odxf>
      <alignment horizontal="general" vertical="bottom" readingOrder="0"/>
    </odxf>
    <ndxf>
      <alignment horizontal="center" vertical="top" readingOrder="0"/>
    </ndxf>
  </rcc>
  <rcc rId="7632" sId="9" odxf="1" dxf="1">
    <oc r="K65">
      <f>+'PI nine &amp; ten'!K63</f>
    </oc>
    <nc r="K65">
      <f>+'PI Five'!K63</f>
    </nc>
    <odxf>
      <alignment horizontal="general" vertical="bottom" readingOrder="0"/>
    </odxf>
    <ndxf>
      <alignment horizontal="center" vertical="top" readingOrder="0"/>
    </ndxf>
  </rcc>
  <rcc rId="7633" sId="9">
    <oc r="O56">
      <f>+'PI One'!O55</f>
    </oc>
    <nc r="O56">
      <f>+'PI One'!O55</f>
    </nc>
  </rcc>
  <rcc rId="7634" sId="9">
    <oc r="O57">
      <f>+'PI Two'!O56</f>
    </oc>
    <nc r="O57">
      <f>+'PI One'!O56</f>
    </nc>
  </rcc>
  <rcc rId="7635" sId="9">
    <oc r="O58">
      <f>+'PI Three'!O56</f>
    </oc>
    <nc r="O58">
      <f>+'PI Two'!O55</f>
    </nc>
  </rcc>
  <rcc rId="7636" sId="9" odxf="1" dxf="1">
    <oc r="O59">
      <f>+'PI Four'!O57</f>
    </oc>
    <nc r="O59">
      <f>+'PI Two'!O56</f>
    </nc>
    <odxf>
      <alignment horizontal="general" vertical="bottom" readingOrder="0"/>
    </odxf>
    <ndxf>
      <alignment horizontal="center" vertical="top" readingOrder="0"/>
    </ndxf>
  </rcc>
  <rcc rId="7637" sId="9" odxf="1" dxf="1">
    <oc r="O60">
      <f>+'PI Five'!O58</f>
    </oc>
    <nc r="O60">
      <f>+'PI Three'!O54</f>
    </nc>
    <odxf>
      <alignment horizontal="general" vertical="bottom" readingOrder="0"/>
    </odxf>
    <ndxf>
      <alignment horizontal="center" vertical="top" readingOrder="0"/>
    </ndxf>
  </rcc>
  <rcc rId="7638" sId="9" odxf="1" dxf="1">
    <oc r="O61">
      <f>+'PI Six'!O59</f>
    </oc>
    <nc r="O61">
      <f>+'PI Three'!O55</f>
    </nc>
    <odxf>
      <alignment horizontal="general" vertical="bottom" readingOrder="0"/>
    </odxf>
    <ndxf>
      <alignment horizontal="center" vertical="top" readingOrder="0"/>
    </ndxf>
  </rcc>
  <rcc rId="7639" sId="9" odxf="1" dxf="1">
    <oc r="O62">
      <f>+'PI seven &amp; eight'!O60</f>
    </oc>
    <nc r="O62">
      <f>+'PI Four'!O60</f>
    </nc>
    <odxf>
      <alignment horizontal="general" vertical="bottom" readingOrder="0"/>
    </odxf>
    <ndxf>
      <alignment horizontal="center" vertical="top" readingOrder="0"/>
    </ndxf>
  </rcc>
  <rcc rId="7640" sId="9" odxf="1" dxf="1">
    <oc r="O63">
      <f>+'PI seven &amp; eight'!O61</f>
    </oc>
    <nc r="O63">
      <f>+'PI Four'!O61</f>
    </nc>
    <odxf>
      <alignment horizontal="general" vertical="bottom" readingOrder="0"/>
    </odxf>
    <ndxf>
      <alignment horizontal="center" vertical="top" readingOrder="0"/>
    </ndxf>
  </rcc>
  <rcc rId="7641" sId="9" odxf="1" dxf="1">
    <oc r="O64">
      <f>+'PI nine &amp; ten'!O62</f>
    </oc>
    <nc r="O64">
      <f>+'PI Five'!O62</f>
    </nc>
    <odxf>
      <alignment horizontal="general" vertical="bottom" readingOrder="0"/>
    </odxf>
    <ndxf>
      <alignment horizontal="center" vertical="top" readingOrder="0"/>
    </ndxf>
  </rcc>
  <rcc rId="7642" sId="9" odxf="1" dxf="1">
    <oc r="O65">
      <f>+'PI nine &amp; ten'!O63</f>
    </oc>
    <nc r="O65">
      <f>+'PI Five'!O63</f>
    </nc>
    <odxf>
      <alignment horizontal="general" vertical="bottom" readingOrder="0"/>
    </odxf>
    <ndxf>
      <alignment horizontal="center" vertical="top" readingOrder="0"/>
    </ndxf>
  </rcc>
  <rcc rId="7643" sId="9">
    <oc r="S56">
      <f>+'PI One'!S55</f>
    </oc>
    <nc r="S56">
      <f>+'PI One'!S55</f>
    </nc>
  </rcc>
  <rcc rId="7644" sId="9">
    <oc r="S57">
      <f>+'PI Two'!S56</f>
    </oc>
    <nc r="S57">
      <f>+'PI One'!S56</f>
    </nc>
  </rcc>
  <rcc rId="7645" sId="9">
    <oc r="S58">
      <f>+'PI Three'!S56</f>
    </oc>
    <nc r="S58">
      <f>+'PI Two'!S55</f>
    </nc>
  </rcc>
  <rcc rId="7646" sId="9" odxf="1" dxf="1">
    <oc r="S59">
      <f>+'PI Four'!S57</f>
    </oc>
    <nc r="S59">
      <f>+'PI Two'!S56</f>
    </nc>
    <odxf>
      <alignment horizontal="general" vertical="bottom" readingOrder="0"/>
    </odxf>
    <ndxf>
      <alignment horizontal="center" vertical="top" readingOrder="0"/>
    </ndxf>
  </rcc>
  <rcc rId="7647" sId="9" odxf="1" dxf="1">
    <oc r="S60">
      <f>+'PI Five'!S58</f>
    </oc>
    <nc r="S60">
      <f>+'PI Three'!S54</f>
    </nc>
    <odxf>
      <alignment horizontal="general" vertical="bottom" readingOrder="0"/>
    </odxf>
    <ndxf>
      <alignment horizontal="center" vertical="top" readingOrder="0"/>
    </ndxf>
  </rcc>
  <rcc rId="7648" sId="9" odxf="1" dxf="1">
    <oc r="S61">
      <f>+'PI Six'!S59</f>
    </oc>
    <nc r="S61">
      <f>+'PI Three'!S55</f>
    </nc>
    <odxf>
      <alignment horizontal="general" vertical="bottom" readingOrder="0"/>
    </odxf>
    <ndxf>
      <alignment horizontal="center" vertical="top" readingOrder="0"/>
    </ndxf>
  </rcc>
  <rcc rId="7649" sId="9" odxf="1" dxf="1">
    <oc r="S62">
      <f>+'PI seven &amp; eight'!S60</f>
    </oc>
    <nc r="S62">
      <f>+'PI Four'!S60</f>
    </nc>
    <odxf>
      <alignment horizontal="general" vertical="bottom" readingOrder="0"/>
    </odxf>
    <ndxf>
      <alignment horizontal="center" vertical="top" readingOrder="0"/>
    </ndxf>
  </rcc>
  <rcc rId="7650" sId="9" odxf="1" dxf="1">
    <oc r="S63">
      <f>+'PI seven &amp; eight'!S61</f>
    </oc>
    <nc r="S63">
      <f>+'PI Four'!S61</f>
    </nc>
    <odxf>
      <alignment horizontal="general" vertical="bottom" readingOrder="0"/>
    </odxf>
    <ndxf>
      <alignment horizontal="center" vertical="top" readingOrder="0"/>
    </ndxf>
  </rcc>
  <rcc rId="7651" sId="9" odxf="1" dxf="1">
    <oc r="S64">
      <f>+'PI nine &amp; ten'!S62</f>
    </oc>
    <nc r="S64">
      <f>+'PI Five'!S62</f>
    </nc>
    <odxf>
      <alignment horizontal="general" vertical="bottom" readingOrder="0"/>
    </odxf>
    <ndxf>
      <alignment horizontal="center" vertical="top" readingOrder="0"/>
    </ndxf>
  </rcc>
  <rcc rId="7652" sId="9" odxf="1" dxf="1">
    <oc r="S65">
      <f>+'PI nine &amp; ten'!S63</f>
    </oc>
    <nc r="S65">
      <f>+'PI Five'!S63</f>
    </nc>
    <odxf>
      <alignment horizontal="general" vertical="bottom" readingOrder="0"/>
    </odxf>
    <ndxf>
      <alignment horizontal="center" vertical="top" readingOrder="0"/>
    </ndxf>
  </rcc>
  <rcc rId="7653" sId="9">
    <oc r="W56">
      <f>+'PI One'!W55</f>
    </oc>
    <nc r="W56">
      <f>+'PI One'!W55</f>
    </nc>
  </rcc>
  <rcc rId="7654" sId="9">
    <oc r="W57">
      <f>+'PI Two'!W56</f>
    </oc>
    <nc r="W57">
      <f>+'PI One'!W56</f>
    </nc>
  </rcc>
  <rcc rId="7655" sId="9">
    <oc r="W58">
      <f>+'PI Three'!W56</f>
    </oc>
    <nc r="W58">
      <f>+'PI Two'!W55</f>
    </nc>
  </rcc>
  <rcc rId="7656" sId="9" odxf="1" dxf="1">
    <oc r="W59">
      <f>+'PI Four'!W57</f>
    </oc>
    <nc r="W59">
      <f>+'PI Two'!W56</f>
    </nc>
    <odxf>
      <alignment horizontal="general" vertical="bottom" readingOrder="0"/>
    </odxf>
    <ndxf>
      <alignment horizontal="center" vertical="top" readingOrder="0"/>
    </ndxf>
  </rcc>
  <rcc rId="7657" sId="9" odxf="1" dxf="1">
    <oc r="W60">
      <f>+'PI Five'!W58</f>
    </oc>
    <nc r="W60">
      <f>+'PI Three'!W54</f>
    </nc>
    <odxf>
      <alignment horizontal="general" vertical="bottom" readingOrder="0"/>
    </odxf>
    <ndxf>
      <alignment horizontal="center" vertical="top" readingOrder="0"/>
    </ndxf>
  </rcc>
  <rcc rId="7658" sId="9" odxf="1" dxf="1">
    <oc r="W61">
      <f>+'PI Six'!W59</f>
    </oc>
    <nc r="W61">
      <f>+'PI Three'!W55</f>
    </nc>
    <odxf>
      <alignment horizontal="general" vertical="bottom" readingOrder="0"/>
    </odxf>
    <ndxf>
      <alignment horizontal="center" vertical="top" readingOrder="0"/>
    </ndxf>
  </rcc>
  <rcc rId="7659" sId="9" odxf="1" dxf="1">
    <oc r="W62">
      <f>+'PI seven &amp; eight'!W60</f>
    </oc>
    <nc r="W62">
      <f>+'PI Four'!W60</f>
    </nc>
    <odxf>
      <alignment horizontal="general" vertical="bottom" readingOrder="0"/>
    </odxf>
    <ndxf>
      <alignment horizontal="center" vertical="top" readingOrder="0"/>
    </ndxf>
  </rcc>
  <rcc rId="7660" sId="9" odxf="1" dxf="1">
    <oc r="W63">
      <f>+'PI seven &amp; eight'!W61</f>
    </oc>
    <nc r="W63">
      <f>+'PI Four'!W61</f>
    </nc>
    <odxf>
      <alignment horizontal="general" vertical="bottom" readingOrder="0"/>
    </odxf>
    <ndxf>
      <alignment horizontal="center" vertical="top" readingOrder="0"/>
    </ndxf>
  </rcc>
  <rcc rId="7661" sId="9" odxf="1" dxf="1">
    <oc r="W64">
      <f>+'PI nine &amp; ten'!W62</f>
    </oc>
    <nc r="W64">
      <f>+'PI Five'!W62</f>
    </nc>
    <odxf>
      <alignment horizontal="general" vertical="bottom" readingOrder="0"/>
    </odxf>
    <ndxf>
      <alignment horizontal="center" vertical="top" readingOrder="0"/>
    </ndxf>
  </rcc>
  <rcc rId="7662" sId="9" odxf="1" dxf="1">
    <oc r="W65">
      <f>+'PI nine &amp; ten'!W63</f>
    </oc>
    <nc r="W65">
      <f>+'PI Five'!W63</f>
    </nc>
    <odxf>
      <alignment horizontal="general" vertical="bottom" readingOrder="0"/>
    </odxf>
    <ndxf>
      <alignment horizontal="center" vertical="top" readingOrder="0"/>
    </ndxf>
  </rcc>
  <rcv guid="{7E480A89-9ADD-40D3-AD7C-1B4DAC730927}" action="delete"/>
  <rdn rId="0" localSheetId="1" customView="1" name="Z_7E480A89_9ADD_40D3_AD7C_1B4DAC730927_.wvu.Cols" hidden="1" oldHidden="1">
    <formula>'PI One'!$B:$D</formula>
    <oldFormula>'PI One'!$B:$D</oldFormula>
  </rdn>
  <rdn rId="0" localSheetId="2" customView="1" name="Z_7E480A89_9ADD_40D3_AD7C_1B4DAC730927_.wvu.Rows" hidden="1" oldHidden="1">
    <formula>'PI Two'!$12:$12,'PI Two'!$30:$37</formula>
    <oldFormula>'PI Two'!$12:$12,'PI Two'!$30:$37,'PI Two'!$56:$64</oldFormula>
  </rdn>
  <rdn rId="0" localSheetId="2" customView="1" name="Z_7E480A89_9ADD_40D3_AD7C_1B4DAC730927_.wvu.Cols" hidden="1" oldHidden="1">
    <formula>'PI Two'!$B:$D</formula>
    <oldFormula>'PI Two'!$B:$D</oldFormula>
  </rdn>
  <rdn rId="0" localSheetId="3" customView="1" name="Z_7E480A89_9ADD_40D3_AD7C_1B4DAC730927_.wvu.Rows" hidden="1" oldHidden="1">
    <formula>'PI Three'!$12:$13,'PI Three'!$30:$37,'PI Three'!$56:$63</formula>
    <oldFormula>'PI Three'!$12:$13,'PI Three'!$30:$37,'PI Three'!$56:$63</oldFormula>
  </rdn>
  <rdn rId="0" localSheetId="3" customView="1" name="Z_7E480A89_9ADD_40D3_AD7C_1B4DAC730927_.wvu.Cols" hidden="1" oldHidden="1">
    <formula>'PI Three'!$B:$D</formula>
    <oldFormula>'PI Three'!$B:$D</oldFormula>
  </rdn>
  <rdn rId="0" localSheetId="4" customView="1" name="Z_7E480A89_9ADD_40D3_AD7C_1B4DAC730927_.wvu.Rows" hidden="1" oldHidden="1">
    <formula>'PI Four'!$12:$14,'PI Four'!$54:$59,'PI Four'!$62:$63</formula>
    <oldFormula>'PI Four'!$12:$14</oldFormula>
  </rdn>
  <rdn rId="0" localSheetId="4" customView="1" name="Z_7E480A89_9ADD_40D3_AD7C_1B4DAC730927_.wvu.Cols" hidden="1" oldHidden="1">
    <formula>'PI Four'!$B:$D</formula>
    <oldFormula>'PI Four'!$B:$D</oldFormula>
  </rdn>
  <rdn rId="0" localSheetId="5" customView="1" name="Z_7E480A89_9ADD_40D3_AD7C_1B4DAC730927_.wvu.Rows" hidden="1" oldHidden="1">
    <formula>'PI Five'!$12:$14,'PI Five'!$29:$36,'PI Five'!$54:$61</formula>
    <oldFormula>'PI Five'!$12:$14,'PI Five'!$29:$36</oldFormula>
  </rdn>
  <rdn rId="0" localSheetId="5" customView="1" name="Z_7E480A89_9ADD_40D3_AD7C_1B4DAC730927_.wvu.Cols" hidden="1" oldHidden="1">
    <formula>'PI Five'!$B:$D</formula>
    <oldFormula>'PI Five'!$B:$D</oldFormula>
  </rdn>
  <rdn rId="0" localSheetId="6" customView="1" name="Z_7E480A89_9ADD_40D3_AD7C_1B4DAC730927_.wvu.Rows" hidden="1" oldHidden="1">
    <formula>'PI Six'!$12:$16,'PI Six'!$18:$22,'PI Six'!$27:$31,'PI Six'!$33:$36,'PI Six'!$41:$46,'PI Six'!$48:$49,'PI Six'!$54:$58,'PI Six'!$60:$63</formula>
    <oldFormula>'PI Six'!$12:$16,'PI Six'!$18:$22,'PI Six'!$27:$31,'PI Six'!$33:$36,'PI Six'!$41:$46,'PI Six'!$48:$49,'PI Six'!$54:$58,'PI Six'!$60:$63</oldFormula>
  </rdn>
  <rdn rId="0" localSheetId="6" customView="1" name="Z_7E480A89_9ADD_40D3_AD7C_1B4DAC730927_.wvu.Cols" hidden="1" oldHidden="1">
    <formula>'PI Six'!$B:$D</formula>
    <oldFormula>'PI Six'!$B:$D</oldFormula>
  </rdn>
  <rdn rId="0" localSheetId="7" customView="1" name="Z_7E480A89_9ADD_40D3_AD7C_1B4DAC730927_.wvu.Rows" hidden="1" oldHidden="1">
    <formula>'PI seven &amp; eight'!$12:$17,'PI seven &amp; eight'!$20:$21,'PI seven &amp; eight'!$27:$32,'PI seven &amp; eight'!$35:$36,'PI seven &amp; eight'!$41:$47,'PI seven &amp; eight'!$49:$49,'PI seven &amp; eight'!$55:$60</formula>
    <oldFormula>'PI seven &amp; eight'!$12:$17,'PI seven &amp; eight'!$20:$21,'PI seven &amp; eight'!$27:$32,'PI seven &amp; eight'!$35:$36,'PI seven &amp; eight'!$41:$47,'PI seven &amp; eight'!$49:$49,'PI seven &amp; eight'!$55:$60</oldFormula>
  </rdn>
  <rdn rId="0" localSheetId="7" customView="1" name="Z_7E480A89_9ADD_40D3_AD7C_1B4DAC730927_.wvu.Cols" hidden="1" oldHidden="1">
    <formula>'PI seven &amp; eight'!$B:$D</formula>
    <oldFormula>'PI seven &amp; eight'!$B:$D</oldFormula>
  </rdn>
  <rdn rId="0" localSheetId="8" customView="1" name="Z_7E480A89_9ADD_40D3_AD7C_1B4DAC730927_.wvu.Rows" hidden="1" oldHidden="1">
    <formula>'PI nine &amp; ten'!$12:$19,'PI nine &amp; ten'!$27:$34,'PI nine &amp; ten'!$41:$48,'PI nine &amp; ten'!$54:$61</formula>
    <oldFormula>'PI nine &amp; ten'!$12:$19,'PI nine &amp; ten'!$27:$34,'PI nine &amp; ten'!$41:$48,'PI nine &amp; ten'!$54:$61</oldFormula>
  </rdn>
  <rdn rId="0" localSheetId="8" customView="1" name="Z_7E480A89_9ADD_40D3_AD7C_1B4DAC730927_.wvu.Cols" hidden="1" oldHidden="1">
    <formula>'PI nine &amp; ten'!$B:$D</formula>
    <oldFormula>'PI nine &amp; ten'!$B:$D</oldFormula>
  </rdn>
  <rdn rId="0" localSheetId="9" customView="1" name="Z_7E480A89_9ADD_40D3_AD7C_1B4DAC730927_.wvu.Cols" hidden="1" oldHidden="1">
    <formula>'Total Budget'!$B:$D</formula>
    <oldFormula>'Total Budget'!$B:$D</oldFormula>
  </rdn>
  <rcv guid="{7E480A89-9ADD-40D3-AD7C-1B4DAC730927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679" sId="9">
    <oc r="G70">
      <f>+'PI One'!G69+'PI Two'!G69+'PI Three'!G68+'PI Four'!G68+'PI Five'!G68+'PI Six'!G68+'PI seven &amp; eight'!G61+'PI nine &amp; ten'!G68</f>
    </oc>
    <nc r="G70">
      <f>+'PI One'!G69+'PI Two'!G69+'PI Three'!G68+'PI Four'!G68+'PI Five'!G68</f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680" sId="9">
    <oc r="F70">
      <f>+'PI One'!F69+'PI Two'!F69+'PI Three'!F68</f>
    </oc>
    <nc r="F70">
      <f>+'PI One'!F69+'PI Two'!F69+'PI Three'!F68+'PI Four'!F68+'PI Five'!F68</f>
    </nc>
  </rcc>
  <rcc rId="7681" sId="9">
    <oc r="J70">
      <f>+'PI One'!J69+'PI Two'!J69+'PI Three'!J68</f>
    </oc>
    <nc r="J70">
      <f>+'PI One'!J69+'PI Two'!J69+'PI Three'!J68+'PI Four'!J68+'PI Five'!J68</f>
    </nc>
  </rcc>
  <rcc rId="7682" sId="9">
    <oc r="N70">
      <f>+'PI One'!N69+'PI Two'!N69+'PI Three'!N68</f>
    </oc>
    <nc r="N70">
      <f>+'PI One'!N69+'PI Two'!N69+'PI Three'!N68+'PI Four'!N68+'PI Five'!N68</f>
    </nc>
  </rcc>
  <rcc rId="7683" sId="9">
    <oc r="R70">
      <f>+'PI One'!R69+'PI Two'!R69+'PI Three'!R68</f>
    </oc>
    <nc r="R70">
      <f>+'PI One'!R69+'PI Two'!R69+'PI Three'!R68+'PI Four'!R68+'PI Five'!R68</f>
    </nc>
  </rcc>
  <rcc rId="7684" sId="9">
    <oc r="V70">
      <f>+'PI One'!V69+'PI Two'!V69+'PI Three'!V68</f>
    </oc>
    <nc r="V70">
      <f>+'PI One'!V69+'PI Two'!V69+'PI Three'!V68+'PI Four'!V68+'PI Five'!V68</f>
    </nc>
  </rcc>
  <rcc rId="7685" sId="9" odxf="1" dxf="1">
    <oc r="K70">
      <f>+'PI One'!K69+'PI Two'!K69+'PI Three'!K68+'PI Four'!K68+'PI Five'!K68+'PI Six'!K68+'PI seven &amp; eight'!K61+'PI nine &amp; ten'!K68</f>
    </oc>
    <nc r="K70">
      <f>+'PI One'!K69+'PI Two'!K69+'PI Three'!K68+'PI Four'!K68+'PI Five'!K68</f>
    </nc>
    <odxf>
      <numFmt numFmtId="0" formatCode="General"/>
    </odxf>
    <ndxf>
      <numFmt numFmtId="1" formatCode="0"/>
    </ndxf>
  </rcc>
  <rcc rId="7686" sId="9" odxf="1" dxf="1">
    <oc r="O70">
      <f>+'PI One'!O69+'PI Two'!O69+'PI Three'!O68+'PI Four'!O68+'PI Five'!O68+'PI Six'!O68+'PI seven &amp; eight'!O61+'PI nine &amp; ten'!O68</f>
    </oc>
    <nc r="O70">
      <f>+'PI One'!O69+'PI Two'!O69+'PI Three'!O68+'PI Four'!O68+'PI Five'!O68</f>
    </nc>
    <odxf>
      <numFmt numFmtId="0" formatCode="General"/>
    </odxf>
    <ndxf>
      <numFmt numFmtId="1" formatCode="0"/>
    </ndxf>
  </rcc>
  <rcc rId="7687" sId="9" odxf="1" dxf="1">
    <oc r="S70">
      <f>+'PI One'!S69+'PI Two'!S69+'PI Three'!S68+'PI Four'!S68+'PI Five'!S68+'PI Six'!S68+'PI seven &amp; eight'!S61+'PI nine &amp; ten'!S68</f>
    </oc>
    <nc r="S70">
      <f>+'PI One'!S69+'PI Two'!S69+'PI Three'!S68+'PI Four'!S68+'PI Five'!S68</f>
    </nc>
    <odxf>
      <numFmt numFmtId="0" formatCode="General"/>
    </odxf>
    <ndxf>
      <numFmt numFmtId="1" formatCode="0"/>
    </ndxf>
  </rcc>
  <rcc rId="7688" sId="9" odxf="1" dxf="1">
    <oc r="W70">
      <f>+'PI One'!W69+'PI Two'!W69+'PI Three'!W68+'PI Four'!W68+'PI Five'!W68+'PI Six'!W68+'PI seven &amp; eight'!W61+'PI nine &amp; ten'!W68</f>
    </oc>
    <nc r="W70">
      <f>+'PI One'!W69+'PI Two'!W69+'PI Three'!W68+'PI Four'!W68+'PI Five'!W68</f>
    </nc>
    <odxf>
      <numFmt numFmtId="0" formatCode="General"/>
    </odxf>
    <ndxf>
      <numFmt numFmtId="1" formatCode="0"/>
    </ndxf>
  </rcc>
  <rcc rId="7689" sId="9" odxf="1" dxf="1">
    <oc r="W71">
      <f>+'PI One'!W70+'PI Two'!W70+'PI Three'!W69+'PI Four'!W69+'PI Five'!W69+'PI Six'!W69+'PI seven &amp; eight'!W62+'PI nine &amp; ten'!W69</f>
    </oc>
    <nc r="W71">
      <f>+'PI One'!W70+'PI Two'!W70+'PI Three'!W69+'PI Four'!W69+'PI Five'!W69</f>
    </nc>
    <odxf>
      <numFmt numFmtId="0" formatCode="General"/>
    </odxf>
    <ndxf>
      <numFmt numFmtId="1" formatCode="0"/>
    </ndxf>
  </rcc>
  <rcc rId="7690" sId="9" odxf="1" dxf="1">
    <oc r="S71">
      <f>+'PI One'!S70+'PI Two'!S70+'PI Three'!S69+'PI Four'!S69+'PI Five'!S69+'PI Six'!S69+'PI seven &amp; eight'!S62+'PI nine &amp; ten'!S69</f>
    </oc>
    <nc r="S71">
      <f>+'PI One'!S70+'PI Two'!S70+'PI Three'!S69+'PI Four'!S69+'PI Five'!S69</f>
    </nc>
    <odxf>
      <numFmt numFmtId="0" formatCode="General"/>
    </odxf>
    <ndxf>
      <numFmt numFmtId="1" formatCode="0"/>
    </ndxf>
  </rcc>
  <rcc rId="7691" sId="9" odxf="1" dxf="1">
    <oc r="O71">
      <f>+'PI One'!O70+'PI Two'!O70+'PI Three'!O69+'PI Four'!O69+'PI Five'!O69+'PI Six'!O69+'PI seven &amp; eight'!O62+'PI nine &amp; ten'!O69</f>
    </oc>
    <nc r="O71">
      <f>+'PI One'!O70+'PI Two'!O70+'PI Three'!O69+'PI Four'!O69+'PI Five'!O69</f>
    </nc>
    <odxf>
      <numFmt numFmtId="0" formatCode="General"/>
    </odxf>
    <ndxf>
      <numFmt numFmtId="1" formatCode="0"/>
    </ndxf>
  </rcc>
  <rcc rId="7692" sId="9" odxf="1" dxf="1">
    <oc r="K71">
      <f>+'PI One'!K70+'PI Two'!K70+'PI Three'!K69+'PI Four'!K69+'PI Five'!K69+'PI Six'!K69+'PI seven &amp; eight'!K62+'PI nine &amp; ten'!K69</f>
    </oc>
    <nc r="K71">
      <f>+'PI One'!K70+'PI Two'!K70+'PI Three'!K69+'PI Four'!K69+'PI Five'!K69</f>
    </nc>
    <odxf>
      <numFmt numFmtId="0" formatCode="General"/>
    </odxf>
    <ndxf>
      <numFmt numFmtId="1" formatCode="0"/>
    </ndxf>
  </rcc>
  <rcc rId="7693" sId="9" odxf="1" dxf="1">
    <oc r="G71">
      <f>+'PI One'!G70+'PI Two'!G70+'PI Three'!G69+'PI Four'!G69+'PI Five'!G69+'PI Six'!G69+'PI seven &amp; eight'!G62+'PI nine &amp; ten'!G69</f>
    </oc>
    <nc r="G71">
      <f>+'PI One'!G70+'PI Two'!G70+'PI Three'!G69+'PI Four'!G69+'PI Five'!G69</f>
    </nc>
    <ndxf>
      <numFmt numFmtId="1" formatCode="0"/>
    </ndxf>
  </rcc>
  <rcc rId="7694" sId="9">
    <oc r="F71">
      <f>+'PI One'!F70+'PI Two'!F70+'PI Three'!F69</f>
    </oc>
    <nc r="F71">
      <f>+'PI One'!F70+'PI Two'!F70+'PI Three'!F69+'PI Four'!F69+'PI Five'!F69</f>
    </nc>
  </rcc>
  <rcc rId="7695" sId="9">
    <oc r="J71">
      <f>+'PI One'!J70+'PI Two'!J70+'PI Three'!J69</f>
    </oc>
    <nc r="J71">
      <f>+'PI One'!J70+'PI Two'!J70+'PI Three'!J69+'PI Four'!J69+'PI Five'!J69</f>
    </nc>
  </rcc>
  <rcc rId="7696" sId="9">
    <oc r="N71">
      <f>+'PI One'!N70+'PI Two'!N70+'PI Three'!N69</f>
    </oc>
    <nc r="N71">
      <f>+'PI One'!N70+'PI Two'!N70+'PI Three'!N69+'PI Four'!N69+'PI Five'!N69</f>
    </nc>
  </rcc>
  <rcc rId="7697" sId="9">
    <oc r="R71">
      <f>+'PI One'!R70+'PI Two'!R70+'PI Three'!R69</f>
    </oc>
    <nc r="R71">
      <f>+'PI One'!R70+'PI Two'!R70+'PI Three'!R69+'PI Four'!R69+'PI Five'!R69</f>
    </nc>
  </rcc>
  <rcc rId="7698" sId="9">
    <oc r="V71">
      <f>+'PI One'!V70+'PI Two'!V70+'PI Three'!V69</f>
    </oc>
    <nc r="V71">
      <f>+'PI One'!V70+'PI Two'!V70+'PI Three'!V69+'PI Four'!V69+'PI Five'!V69</f>
    </nc>
  </rcc>
  <rcc rId="7699" sId="9">
    <oc r="F76">
      <f>+'PI One'!F75+'PI Two'!F75+'PI Three'!F74</f>
    </oc>
    <nc r="F76">
      <f>+'PI One'!F75+'PI Two'!F75+'PI Three'!F74+'PI Four'!F74+'PI Five'!F74</f>
    </nc>
  </rcc>
  <rcc rId="7700" sId="9">
    <oc r="F77">
      <f>+'PI One'!F76+'PI Two'!F76+'PI Three'!F75</f>
    </oc>
    <nc r="F77">
      <f>+'PI One'!F76+'PI Two'!F76+'PI Three'!F75+'PI Four'!F75+'PI Five'!F75</f>
    </nc>
  </rcc>
  <rcc rId="7701" sId="9">
    <oc r="J76">
      <f>+'PI One'!J75+'PI Two'!J75+'PI Three'!J74</f>
    </oc>
    <nc r="J76">
      <f>+'PI One'!J75+'PI Two'!J75+'PI Three'!J74+'PI Four'!J74+'PI Five'!J74</f>
    </nc>
  </rcc>
  <rcc rId="7702" sId="9">
    <oc r="J77">
      <f>+'PI One'!J76+'PI Two'!J76+'PI Three'!J75</f>
    </oc>
    <nc r="J77">
      <f>+'PI One'!J76+'PI Two'!J76+'PI Three'!J75+'PI Four'!J75+'PI Five'!J75</f>
    </nc>
  </rcc>
  <rcc rId="7703" sId="9">
    <oc r="N76">
      <f>+'PI One'!N75+'PI Two'!N75+'PI Three'!N74</f>
    </oc>
    <nc r="N76">
      <f>+'PI One'!N75+'PI Two'!N75+'PI Three'!N74+'PI Four'!N74+'PI Five'!N74</f>
    </nc>
  </rcc>
  <rcc rId="7704" sId="9">
    <oc r="N77">
      <f>+'PI One'!N76+'PI Two'!N76+'PI Three'!N75</f>
    </oc>
    <nc r="N77">
      <f>+'PI One'!N76+'PI Two'!N76+'PI Three'!N75+'PI Four'!N75+'PI Five'!N75</f>
    </nc>
  </rcc>
  <rcc rId="7705" sId="9">
    <oc r="R76">
      <f>+'PI One'!R75+'PI Two'!R75+'PI Three'!R74</f>
    </oc>
    <nc r="R76">
      <f>+'PI One'!R75+'PI Two'!R75+'PI Three'!R74+'PI Four'!R74+'PI Five'!R74</f>
    </nc>
  </rcc>
  <rcc rId="7706" sId="9">
    <oc r="R77">
      <f>+'PI One'!R76+'PI Two'!R76+'PI Three'!R75</f>
    </oc>
    <nc r="R77">
      <f>+'PI One'!R76+'PI Two'!R76+'PI Three'!R75+'PI Four'!R75+'PI Five'!R75</f>
    </nc>
  </rcc>
  <rcc rId="7707" sId="9">
    <oc r="V76">
      <f>+'PI One'!V75+'PI Two'!V75+'PI Three'!V74</f>
    </oc>
    <nc r="V76">
      <f>+'PI One'!V75+'PI Two'!V75+'PI Three'!V74+'PI Four'!V74+'PI Five'!V74</f>
    </nc>
  </rcc>
  <rcc rId="7708" sId="9">
    <oc r="V77">
      <f>+'PI One'!V76+'PI Two'!V76+'PI Three'!V75</f>
    </oc>
    <nc r="V77">
      <f>+'PI One'!V76+'PI Two'!V76+'PI Three'!V75+'PI Four'!V75+'PI Five'!V75</f>
    </nc>
  </rcc>
  <rcc rId="7709" sId="9" odxf="1" dxf="1">
    <oc r="G76">
      <f>+'PI One'!G75+'PI Two'!G75+'PI Three'!G74</f>
    </oc>
    <nc r="G76">
      <f>+'PI One'!G75+'PI Two'!G75+'PI Three'!G74+'PI Four'!G74+'PI Five'!G74</f>
    </nc>
    <odxf>
      <numFmt numFmtId="0" formatCode="General"/>
    </odxf>
    <ndxf>
      <numFmt numFmtId="1" formatCode="0"/>
    </ndxf>
  </rcc>
  <rcc rId="7710" sId="9" odxf="1" dxf="1">
    <oc r="G77">
      <f>+'PI One'!G76+'PI Two'!G76+'PI Three'!G75</f>
    </oc>
    <nc r="G77">
      <f>+'PI One'!G76+'PI Two'!G76+'PI Three'!G75+'PI Four'!G75+'PI Five'!G75</f>
    </nc>
    <odxf>
      <numFmt numFmtId="0" formatCode="General"/>
    </odxf>
    <ndxf>
      <numFmt numFmtId="1" formatCode="0"/>
    </ndxf>
  </rcc>
  <rcc rId="7711" sId="9" odxf="1" dxf="1">
    <oc r="K76">
      <f>+'PI One'!K75+'PI Two'!K75+'PI Three'!K74</f>
    </oc>
    <nc r="K76">
      <f>+'PI One'!K75+'PI Two'!K75+'PI Three'!K74+'PI Four'!K74+'PI Five'!K74</f>
    </nc>
    <odxf>
      <numFmt numFmtId="0" formatCode="General"/>
    </odxf>
    <ndxf>
      <numFmt numFmtId="1" formatCode="0"/>
    </ndxf>
  </rcc>
  <rcc rId="7712" sId="9" odxf="1" dxf="1">
    <oc r="K77">
      <f>+'PI One'!K76+'PI Two'!K76+'PI Three'!K75</f>
    </oc>
    <nc r="K77">
      <f>+'PI One'!K76+'PI Two'!K76+'PI Three'!K75+'PI Four'!K75+'PI Five'!K75</f>
    </nc>
    <odxf>
      <numFmt numFmtId="0" formatCode="General"/>
    </odxf>
    <ndxf>
      <numFmt numFmtId="1" formatCode="0"/>
    </ndxf>
  </rcc>
  <rcc rId="7713" sId="9" odxf="1" dxf="1">
    <oc r="O76">
      <f>+'PI One'!O75+'PI Two'!O75+'PI Three'!O74</f>
    </oc>
    <nc r="O76">
      <f>+'PI One'!O75+'PI Two'!O75+'PI Three'!O74+'PI Four'!O74+'PI Five'!O74</f>
    </nc>
    <odxf>
      <numFmt numFmtId="0" formatCode="General"/>
    </odxf>
    <ndxf>
      <numFmt numFmtId="1" formatCode="0"/>
    </ndxf>
  </rcc>
  <rcc rId="7714" sId="9" odxf="1" dxf="1">
    <oc r="O77">
      <f>+'PI One'!O76+'PI Two'!O76+'PI Three'!O75</f>
    </oc>
    <nc r="O77">
      <f>+'PI One'!O76+'PI Two'!O76+'PI Three'!O75+'PI Four'!O75+'PI Five'!O75</f>
    </nc>
    <odxf>
      <numFmt numFmtId="0" formatCode="General"/>
    </odxf>
    <ndxf>
      <numFmt numFmtId="1" formatCode="0"/>
    </ndxf>
  </rcc>
  <rcc rId="7715" sId="9" odxf="1" dxf="1">
    <oc r="S76">
      <f>+'PI One'!S75+'PI Two'!S75+'PI Three'!S74</f>
    </oc>
    <nc r="S76">
      <f>+'PI One'!S75+'PI Two'!S75+'PI Three'!S74+'PI Four'!S74+'PI Five'!S74</f>
    </nc>
    <odxf>
      <numFmt numFmtId="0" formatCode="General"/>
    </odxf>
    <ndxf>
      <numFmt numFmtId="1" formatCode="0"/>
    </ndxf>
  </rcc>
  <rcc rId="7716" sId="9" odxf="1" dxf="1">
    <oc r="S77">
      <f>+'PI One'!S76+'PI Two'!S76+'PI Three'!S75</f>
    </oc>
    <nc r="S77">
      <f>+'PI One'!S76+'PI Two'!S76+'PI Three'!S75+'PI Four'!S75+'PI Five'!S75</f>
    </nc>
    <odxf>
      <numFmt numFmtId="0" formatCode="General"/>
    </odxf>
    <ndxf>
      <numFmt numFmtId="1" formatCode="0"/>
    </ndxf>
  </rcc>
  <rcc rId="7717" sId="9" odxf="1" dxf="1">
    <oc r="W76">
      <f>+'PI One'!W75+'PI Two'!W75+'PI Three'!W74</f>
    </oc>
    <nc r="W76">
      <f>+'PI One'!W75+'PI Two'!W75+'PI Three'!W74+'PI Four'!W74+'PI Five'!W74</f>
    </nc>
    <odxf>
      <numFmt numFmtId="0" formatCode="General"/>
    </odxf>
    <ndxf>
      <numFmt numFmtId="1" formatCode="0"/>
    </ndxf>
  </rcc>
  <rcc rId="7718" sId="9" odxf="1" dxf="1">
    <oc r="W77">
      <f>+'PI One'!W76+'PI Two'!W76+'PI Three'!W75</f>
    </oc>
    <nc r="W77">
      <f>+'PI One'!W76+'PI Two'!W76+'PI Three'!W75+'PI Four'!W75+'PI Five'!W75</f>
    </nc>
    <odxf>
      <numFmt numFmtId="0" formatCode="General"/>
    </odxf>
    <ndxf>
      <numFmt numFmtId="1" formatCode="0"/>
    </ndxf>
  </rcc>
  <rcc rId="7719" sId="9" odxf="1" dxf="1">
    <oc r="W82">
      <f>+'PI One'!W81+'PI Two'!W81+'PI Three'!W80</f>
    </oc>
    <nc r="W82">
      <f>+'PI One'!W81+'PI Two'!W81+'PI Three'!W80+'PI Four'!W80+'PI Five'!W80</f>
    </nc>
    <odxf>
      <numFmt numFmtId="0" formatCode="General"/>
    </odxf>
    <ndxf>
      <numFmt numFmtId="1" formatCode="0"/>
    </ndxf>
  </rcc>
  <rcc rId="7720" sId="9" odxf="1" dxf="1">
    <oc r="W83">
      <f>+'PI One'!W82+'PI Two'!W82+'PI Three'!W81+'PI Four'!W81+'PI Five'!W81+'PI Six'!W81+'PI seven &amp; eight'!W81+'PI nine &amp; ten'!W81</f>
    </oc>
    <nc r="W83">
      <f>+'PI One'!W82+'PI Two'!W82+'PI Three'!W81+'PI Four'!W81+'PI Five'!W81</f>
    </nc>
    <odxf>
      <numFmt numFmtId="0" formatCode="General"/>
    </odxf>
    <ndxf>
      <numFmt numFmtId="1" formatCode="0"/>
    </ndxf>
  </rcc>
  <rcc rId="7721" sId="9" odxf="1" dxf="1">
    <oc r="S82">
      <f>+'PI One'!S81+'PI Two'!S81+'PI Three'!S80</f>
    </oc>
    <nc r="S82">
      <f>+'PI One'!S81+'PI Two'!S81+'PI Three'!S80+'PI Four'!S80+'PI Five'!S80</f>
    </nc>
    <odxf>
      <numFmt numFmtId="0" formatCode="General"/>
    </odxf>
    <ndxf>
      <numFmt numFmtId="1" formatCode="0"/>
    </ndxf>
  </rcc>
  <rcc rId="7722" sId="9" odxf="1" dxf="1">
    <oc r="S83">
      <f>+'PI One'!S82+'PI Two'!S82+'PI Three'!S81+'PI Four'!S81+'PI Five'!S81+'PI Six'!S81+'PI seven &amp; eight'!S81+'PI nine &amp; ten'!S81</f>
    </oc>
    <nc r="S83">
      <f>+'PI One'!S82+'PI Two'!S82+'PI Three'!S81+'PI Four'!S81+'PI Five'!S81</f>
    </nc>
    <odxf>
      <numFmt numFmtId="0" formatCode="General"/>
    </odxf>
    <ndxf>
      <numFmt numFmtId="1" formatCode="0"/>
    </ndxf>
  </rcc>
  <rcc rId="7723" sId="9" odxf="1" dxf="1">
    <oc r="O82">
      <f>+'PI One'!O81+'PI Two'!O81+'PI Three'!O80</f>
    </oc>
    <nc r="O82">
      <f>+'PI One'!O81+'PI Two'!O81+'PI Three'!O80+'PI Four'!O80+'PI Five'!O80</f>
    </nc>
    <odxf>
      <numFmt numFmtId="0" formatCode="General"/>
    </odxf>
    <ndxf>
      <numFmt numFmtId="1" formatCode="0"/>
    </ndxf>
  </rcc>
  <rcc rId="7724" sId="9" odxf="1" dxf="1">
    <oc r="O83">
      <f>+'PI One'!O82+'PI Two'!O82+'PI Three'!O81+'PI Four'!O81+'PI Five'!O81+'PI Six'!O81+'PI seven &amp; eight'!O81+'PI nine &amp; ten'!O81</f>
    </oc>
    <nc r="O83">
      <f>+'PI One'!O82+'PI Two'!O82+'PI Three'!O81+'PI Four'!O81+'PI Five'!O81</f>
    </nc>
    <odxf>
      <numFmt numFmtId="0" formatCode="General"/>
    </odxf>
    <ndxf>
      <numFmt numFmtId="1" formatCode="0"/>
    </ndxf>
  </rcc>
  <rcc rId="7725" sId="9" odxf="1" dxf="1">
    <oc r="K82">
      <f>+'PI One'!K81+'PI Two'!K81+'PI Three'!K80</f>
    </oc>
    <nc r="K82">
      <f>+'PI One'!K81+'PI Two'!K81+'PI Three'!K80+'PI Four'!K80+'PI Five'!K80</f>
    </nc>
    <odxf>
      <numFmt numFmtId="0" formatCode="General"/>
    </odxf>
    <ndxf>
      <numFmt numFmtId="1" formatCode="0"/>
    </ndxf>
  </rcc>
  <rcc rId="7726" sId="9" odxf="1" dxf="1">
    <oc r="K83">
      <f>+'PI One'!K82+'PI Two'!K82+'PI Three'!K81+'PI Four'!K81+'PI Five'!K81+'PI Six'!K81+'PI seven &amp; eight'!K81+'PI nine &amp; ten'!K81</f>
    </oc>
    <nc r="K83">
      <f>+'PI One'!K82+'PI Two'!K82+'PI Three'!K81+'PI Four'!K81+'PI Five'!K81</f>
    </nc>
    <odxf>
      <numFmt numFmtId="0" formatCode="General"/>
    </odxf>
    <ndxf>
      <numFmt numFmtId="1" formatCode="0"/>
    </ndxf>
  </rcc>
  <rcc rId="7727" sId="9" odxf="1" dxf="1">
    <oc r="G82">
      <f>+'PI One'!G81+'PI Two'!G81+'PI Three'!G80</f>
    </oc>
    <nc r="G82">
      <f>+'PI One'!G81+'PI Two'!G81+'PI Three'!G80+'PI Four'!G80+'PI Five'!G80</f>
    </nc>
    <odxf>
      <numFmt numFmtId="0" formatCode="General"/>
    </odxf>
    <ndxf>
      <numFmt numFmtId="1" formatCode="0"/>
    </ndxf>
  </rcc>
  <rcc rId="7728" sId="9" odxf="1" dxf="1">
    <oc r="G83">
      <f>+'PI One'!G82+'PI Two'!G82+'PI Three'!G81+'PI Four'!G81+'PI Five'!G81+'PI Six'!G81+'PI seven &amp; eight'!G81+'PI nine &amp; ten'!G81</f>
    </oc>
    <nc r="G83">
      <f>+'PI One'!G82+'PI Two'!G82+'PI Three'!G81+'PI Four'!G81+'PI Five'!G81</f>
    </nc>
    <odxf>
      <numFmt numFmtId="0" formatCode="General"/>
    </odxf>
    <ndxf>
      <numFmt numFmtId="1" formatCode="0"/>
    </ndxf>
  </rcc>
  <rcc rId="7729" sId="9">
    <oc r="F82">
      <f>+'PI One'!F81+'PI Two'!F81+'PI Three'!F80</f>
    </oc>
    <nc r="F82">
      <f>+'PI One'!F81+'PI Two'!F81+'PI Three'!F80+'PI Four'!F80+'PI Five'!F80</f>
    </nc>
  </rcc>
  <rcc rId="7730" sId="9" odxf="1">
    <oc r="F83">
      <f>+'PI Two'!F82</f>
    </oc>
    <nc r="F83">
      <f>+'PI One'!F82+'PI Two'!F82+'PI Three'!F81+'PI Four'!F81+'PI Five'!F81</f>
    </nc>
    <odxf/>
  </rcc>
  <rcc rId="7731" sId="9" odxf="1">
    <oc r="J82">
      <f>ROUND(F82*(1+$F$4),2)</f>
    </oc>
    <nc r="J82">
      <f>+'PI One'!J81+'PI Two'!J81+'PI Three'!J80+'PI Four'!J80+'PI Five'!J80</f>
    </nc>
    <odxf/>
  </rcc>
  <rcc rId="7732" sId="9" odxf="1">
    <oc r="J83">
      <f>ROUND(F83*(1+$F$4),2)</f>
    </oc>
    <nc r="J83">
      <f>+'PI One'!J82+'PI Two'!J82+'PI Three'!J81+'PI Four'!J81+'PI Five'!J81</f>
    </nc>
    <odxf/>
  </rcc>
  <rcc rId="7733" sId="9" odxf="1">
    <oc r="N82">
      <f>ROUND(J82*(1+$F$4),2)</f>
    </oc>
    <nc r="N82">
      <f>+'PI One'!N81+'PI Two'!N81+'PI Three'!N80+'PI Four'!N80+'PI Five'!N80</f>
    </nc>
    <odxf/>
  </rcc>
  <rcc rId="7734" sId="9" odxf="1">
    <oc r="N83">
      <f>ROUND(J83*(1+$F$4),2)</f>
    </oc>
    <nc r="N83">
      <f>+'PI One'!N82+'PI Two'!N82+'PI Three'!N81+'PI Four'!N81+'PI Five'!N81</f>
    </nc>
    <odxf/>
  </rcc>
  <rcc rId="7735" sId="9" odxf="1">
    <oc r="R82">
      <f>ROUND(N82*(1+$F$4),2)</f>
    </oc>
    <nc r="R82">
      <f>+'PI One'!R81+'PI Two'!R81+'PI Three'!R80+'PI Four'!R80+'PI Five'!R80</f>
    </nc>
    <odxf/>
  </rcc>
  <rcc rId="7736" sId="9" odxf="1">
    <oc r="R83">
      <f>ROUND(N83*(1+$F$4),2)</f>
    </oc>
    <nc r="R83">
      <f>+'PI One'!R82+'PI Two'!R82+'PI Three'!R81+'PI Four'!R81+'PI Five'!R81</f>
    </nc>
    <odxf/>
  </rcc>
  <rcc rId="7737" sId="9" odxf="1">
    <oc r="V82">
      <f>ROUND(R82*(1+$F$4),2)</f>
    </oc>
    <nc r="V82">
      <f>+'PI One'!V81+'PI Two'!V81+'PI Three'!V80+'PI Four'!V80+'PI Five'!V80</f>
    </nc>
    <odxf/>
  </rcc>
  <rcc rId="7738" sId="9" odxf="1">
    <oc r="V83">
      <f>ROUND(R83*(1+$F$4),2)</f>
    </oc>
    <nc r="V83">
      <f>+'PI One'!V82+'PI Two'!V82+'PI Three'!V81+'PI Four'!V81+'PI Five'!V81</f>
    </nc>
    <odxf/>
  </rcc>
  <rcc rId="7739" sId="9">
    <oc r="G88">
      <f>+'PI One'!G86+'PI Two'!G87+'PI Three'!G86</f>
    </oc>
    <nc r="G88">
      <f>+'PI One'!G86+'PI Two'!G87+'PI Three'!G86+'PI Four'!G86+'PI Five'!G86</f>
    </nc>
  </rcc>
  <rcc rId="7740" sId="9">
    <oc r="K88">
      <f>'PI One'!K86+'PI Two'!K87+'PI Three'!K86</f>
    </oc>
    <nc r="K88">
      <f>+'PI One'!K86+'PI Two'!K87+'PI Three'!K86+'PI Four'!K86+'PI Five'!K86</f>
    </nc>
  </rcc>
  <rcc rId="7741" sId="9">
    <oc r="O88">
      <f>'PI One'!O86+'PI Two'!O87+'PI Three'!O86</f>
    </oc>
    <nc r="O88">
      <f>+'PI One'!O86+'PI Two'!O87+'PI Three'!O86+'PI Four'!O86+'PI Five'!O86</f>
    </nc>
  </rcc>
  <rcc rId="7742" sId="9">
    <oc r="S88">
      <f>'PI One'!S86+'PI Two'!S87+'PI Three'!S86</f>
    </oc>
    <nc r="S88">
      <f>+'PI One'!S86+'PI Two'!S87+'PI Three'!S86+'PI Four'!S86+'PI Five'!S86</f>
    </nc>
  </rcc>
  <rcc rId="7743" sId="9">
    <oc r="W88">
      <f>'PI One'!W86+'PI Two'!W87+'PI Three'!W86</f>
    </oc>
    <nc r="W88">
      <f>+'PI One'!W86+'PI Two'!W87+'PI Three'!W86+'PI Four'!W86+'PI Five'!W86</f>
    </nc>
  </rcc>
  <rcc rId="7744" sId="9">
    <oc r="H95">
      <f>ROUND(H68*F95,0)</f>
    </oc>
    <nc r="H95">
      <f>ROUND(H67*F95,0)</f>
    </nc>
  </rcc>
  <rcc rId="7745" sId="9">
    <oc r="H96">
      <f>ROUND(F96*(H74+H80),0)</f>
    </oc>
    <nc r="H96">
      <f>ROUND(F96*(H73+H79),0)</f>
    </nc>
  </rcc>
  <rcc rId="7746" sId="9">
    <oc r="L95">
      <f>ROUND(L68*J95,0)</f>
    </oc>
    <nc r="L95">
      <f>ROUND(L67*J95,0)</f>
    </nc>
  </rcc>
  <rcc rId="7747" sId="9">
    <oc r="L96">
      <f>ROUND(J96*(L74+L80),0)</f>
    </oc>
    <nc r="L96">
      <f>ROUND(J96*(L73+L79),0)</f>
    </nc>
  </rcc>
  <rcc rId="7748" sId="9">
    <oc r="L97">
      <f>ROUND(J97*(L85),0)</f>
    </oc>
    <nc r="L97">
      <f>ROUND(J97*(L85),0)</f>
    </nc>
  </rcc>
  <rcc rId="7749" sId="9">
    <oc r="P95">
      <f>ROUND(P68*N95,0)</f>
    </oc>
    <nc r="P95">
      <f>ROUND(P67*N95,0)</f>
    </nc>
  </rcc>
  <rcc rId="7750" sId="9">
    <oc r="P96">
      <f>ROUND(N96*(P74+P80),0)</f>
    </oc>
    <nc r="P96">
      <f>ROUND(N96*(P73+P79),0)</f>
    </nc>
  </rcc>
  <rcc rId="7751" sId="9">
    <oc r="P97">
      <f>ROUND(N97*(P85),0)</f>
    </oc>
    <nc r="P97">
      <f>ROUND(N97*(P85),0)</f>
    </nc>
  </rcc>
  <rcc rId="7752" sId="9">
    <oc r="T95">
      <f>ROUND(T68*R95,0)</f>
    </oc>
    <nc r="T95">
      <f>ROUND(T67*R95,0)</f>
    </nc>
  </rcc>
  <rcc rId="7753" sId="9">
    <oc r="T96">
      <f>ROUND(R96*(T74+T80),0)</f>
    </oc>
    <nc r="T96">
      <f>ROUND(R96*(T73+T79),0)</f>
    </nc>
  </rcc>
  <rcc rId="7754" sId="9">
    <oc r="T97">
      <f>ROUND(R97*(T85),0)</f>
    </oc>
    <nc r="T97">
      <f>ROUND(R97*(T85),0)</f>
    </nc>
  </rcc>
  <rcc rId="7755" sId="9">
    <oc r="X95">
      <f>ROUND(X67*V95,0)</f>
    </oc>
    <nc r="X95">
      <f>ROUND(X67*V95,0)</f>
    </nc>
  </rcc>
  <rcc rId="7756" sId="9">
    <oc r="X96">
      <f>ROUND(V96*(X73+X79),0)</f>
    </oc>
    <nc r="X96">
      <f>ROUND(V96*(X73+X79),0)</f>
    </nc>
  </rcc>
  <rcc rId="7757" sId="9">
    <oc r="X97">
      <f>ROUND(V97*(X85),0)</f>
    </oc>
    <nc r="X97">
      <f>ROUND(V97*(X85),0)</f>
    </nc>
  </rcc>
  <rcc rId="7758" sId="9">
    <oc r="F100">
      <f>'PI One'!F98+'PI Two'!F99+'PI Three'!F98</f>
    </oc>
    <nc r="F100">
      <f>'PI One'!F98+'PI Two'!F99+'PI Three'!F98+'PI Four'!F98+'PI Five'!F98</f>
    </nc>
  </rcc>
  <rcc rId="7759" sId="9">
    <oc r="F101">
      <f>'PI One'!F99+'PI Two'!F100+'PI Three'!F99</f>
    </oc>
    <nc r="F101">
      <f>'PI One'!F99+'PI Two'!F100+'PI Three'!F99+'PI Four'!F99+'PI Five'!F99</f>
    </nc>
  </rcc>
  <rcc rId="7760" sId="9" numFmtId="4">
    <oc r="H100">
      <v>0</v>
    </oc>
    <nc r="H100">
      <f>G100*F100</f>
    </nc>
  </rcc>
  <rfmt sheetId="9" sqref="H101" start="0" length="0">
    <dxf>
      <border outline="0">
        <bottom/>
      </border>
    </dxf>
  </rfmt>
  <rcc rId="7761" sId="9">
    <oc r="H101">
      <v>0</v>
    </oc>
    <nc r="H101">
      <f>G101*F101</f>
    </nc>
  </rcc>
  <rcc rId="7762" sId="9" odxf="1" dxf="1">
    <nc r="J100">
      <f>'PI One'!J98+'PI Two'!J99+'PI Three'!J98+'PI Four'!J98+'PI Five'!J98</f>
    </nc>
    <odxf>
      <font>
        <sz val="10"/>
        <color rgb="FF000000"/>
        <name val="Times New Roman"/>
        <scheme val="none"/>
      </font>
      <fill>
        <patternFill>
          <fgColor rgb="FF000000"/>
          <bgColor rgb="FFFFFF99"/>
        </patternFill>
      </fill>
    </odxf>
    <ndxf>
      <font>
        <sz val="10"/>
        <color rgb="FF000000"/>
        <name val="Times New Roman"/>
        <scheme val="none"/>
      </font>
      <fill>
        <patternFill>
          <fgColor indexed="64"/>
          <bgColor indexed="43"/>
        </patternFill>
      </fill>
    </ndxf>
  </rcc>
  <rcc rId="7763" sId="9" odxf="1" dxf="1">
    <nc r="J101">
      <f>'PI One'!J99+'PI Two'!J100+'PI Three'!J99+'PI Four'!J99+'PI Five'!J99</f>
    </nc>
    <odxf>
      <font>
        <sz val="10"/>
        <color rgb="FF000000"/>
        <name val="Times New Roman"/>
        <scheme val="none"/>
      </font>
      <fill>
        <patternFill>
          <fgColor rgb="FF000000"/>
          <bgColor rgb="FFFFFF99"/>
        </patternFill>
      </fill>
    </odxf>
    <ndxf>
      <font>
        <sz val="10"/>
        <color rgb="FF000000"/>
        <name val="Times New Roman"/>
        <scheme val="none"/>
      </font>
      <fill>
        <patternFill>
          <fgColor indexed="64"/>
          <bgColor indexed="43"/>
        </patternFill>
      </fill>
    </ndxf>
  </rcc>
  <rcc rId="7764" sId="9" odxf="1" dxf="1">
    <nc r="N100">
      <f>'PI One'!N98+'PI Two'!N99+'PI Three'!N98+'PI Four'!N98+'PI Five'!N98</f>
    </nc>
    <odxf>
      <font>
        <sz val="10"/>
        <color rgb="FF000000"/>
        <name val="Times New Roman"/>
        <scheme val="none"/>
      </font>
      <fill>
        <patternFill>
          <fgColor rgb="FF000000"/>
          <bgColor rgb="FFFFFF99"/>
        </patternFill>
      </fill>
    </odxf>
    <ndxf>
      <font>
        <sz val="10"/>
        <color rgb="FF000000"/>
        <name val="Times New Roman"/>
        <scheme val="none"/>
      </font>
      <fill>
        <patternFill>
          <fgColor indexed="64"/>
          <bgColor indexed="43"/>
        </patternFill>
      </fill>
    </ndxf>
  </rcc>
  <rcc rId="7765" sId="9" odxf="1" dxf="1">
    <nc r="N101">
      <f>'PI One'!N99+'PI Two'!N100+'PI Three'!N99+'PI Four'!N99+'PI Five'!N99</f>
    </nc>
    <odxf>
      <font>
        <sz val="10"/>
        <color rgb="FF000000"/>
        <name val="Times New Roman"/>
        <scheme val="none"/>
      </font>
      <fill>
        <patternFill>
          <fgColor rgb="FF000000"/>
          <bgColor rgb="FFFFFF99"/>
        </patternFill>
      </fill>
    </odxf>
    <ndxf>
      <font>
        <sz val="10"/>
        <color rgb="FF000000"/>
        <name val="Times New Roman"/>
        <scheme val="none"/>
      </font>
      <fill>
        <patternFill>
          <fgColor indexed="64"/>
          <bgColor indexed="43"/>
        </patternFill>
      </fill>
    </ndxf>
  </rcc>
  <rcc rId="7766" sId="9" odxf="1" dxf="1">
    <nc r="R100">
      <f>'PI One'!R98+'PI Two'!R99+'PI Three'!R98+'PI Four'!R98+'PI Five'!R98</f>
    </nc>
    <odxf>
      <font>
        <sz val="10"/>
        <color rgb="FF000000"/>
        <name val="Times New Roman"/>
        <scheme val="none"/>
      </font>
      <fill>
        <patternFill>
          <fgColor rgb="FF000000"/>
          <bgColor rgb="FFFFFF99"/>
        </patternFill>
      </fill>
    </odxf>
    <ndxf>
      <font>
        <sz val="10"/>
        <color rgb="FF000000"/>
        <name val="Times New Roman"/>
        <scheme val="none"/>
      </font>
      <fill>
        <patternFill>
          <fgColor indexed="64"/>
          <bgColor indexed="43"/>
        </patternFill>
      </fill>
    </ndxf>
  </rcc>
  <rcc rId="7767" sId="9" odxf="1" dxf="1">
    <nc r="R101">
      <f>'PI One'!R99+'PI Two'!R100+'PI Three'!R99+'PI Four'!R99+'PI Five'!R99</f>
    </nc>
    <odxf>
      <font>
        <sz val="10"/>
        <color rgb="FF000000"/>
        <name val="Times New Roman"/>
        <scheme val="none"/>
      </font>
      <fill>
        <patternFill>
          <fgColor rgb="FF000000"/>
          <bgColor rgb="FFFFFF99"/>
        </patternFill>
      </fill>
    </odxf>
    <ndxf>
      <font>
        <sz val="10"/>
        <color rgb="FF000000"/>
        <name val="Times New Roman"/>
        <scheme val="none"/>
      </font>
      <fill>
        <patternFill>
          <fgColor indexed="64"/>
          <bgColor indexed="43"/>
        </patternFill>
      </fill>
    </ndxf>
  </rcc>
  <rcc rId="7768" sId="9" odxf="1" dxf="1">
    <nc r="V100">
      <f>'PI One'!V98+'PI Two'!V99+'PI Three'!V98+'PI Four'!V98+'PI Five'!V98</f>
    </nc>
    <odxf>
      <font>
        <sz val="10"/>
        <color rgb="FF000000"/>
        <name val="Times New Roman"/>
        <scheme val="none"/>
      </font>
      <fill>
        <patternFill>
          <fgColor rgb="FF000000"/>
          <bgColor rgb="FFFFFF99"/>
        </patternFill>
      </fill>
    </odxf>
    <ndxf>
      <font>
        <sz val="10"/>
        <color rgb="FF000000"/>
        <name val="Times New Roman"/>
        <scheme val="none"/>
      </font>
      <fill>
        <patternFill>
          <fgColor indexed="64"/>
          <bgColor indexed="43"/>
        </patternFill>
      </fill>
    </ndxf>
  </rcc>
  <rcc rId="7769" sId="9" odxf="1" dxf="1">
    <nc r="V101">
      <f>'PI One'!V99+'PI Two'!V100+'PI Three'!V99+'PI Four'!V99+'PI Five'!V99</f>
    </nc>
    <odxf>
      <font>
        <sz val="10"/>
        <color rgb="FF000000"/>
        <name val="Times New Roman"/>
        <scheme val="none"/>
      </font>
      <fill>
        <patternFill>
          <fgColor rgb="FF000000"/>
          <bgColor rgb="FFFFFF99"/>
        </patternFill>
      </fill>
    </odxf>
    <ndxf>
      <font>
        <sz val="10"/>
        <color rgb="FF000000"/>
        <name val="Times New Roman"/>
        <scheme val="none"/>
      </font>
      <fill>
        <patternFill>
          <fgColor indexed="64"/>
          <bgColor indexed="43"/>
        </patternFill>
      </fill>
    </ndxf>
  </rcc>
  <rcc rId="7770" sId="9" numFmtId="4">
    <oc r="L100">
      <v>0</v>
    </oc>
    <nc r="L100">
      <f>K100*J100</f>
    </nc>
  </rcc>
  <rcc rId="7771" sId="9" odxf="1" dxf="1" numFmtId="4">
    <oc r="L101">
      <v>0</v>
    </oc>
    <nc r="L101">
      <f>K101*J101</f>
    </nc>
    <odxf>
      <border outline="0">
        <bottom style="thin">
          <color auto="1"/>
        </bottom>
      </border>
    </odxf>
    <ndxf>
      <border outline="0">
        <bottom/>
      </border>
    </ndxf>
  </rcc>
  <rcc rId="7772" sId="9" numFmtId="4">
    <oc r="P100">
      <v>0</v>
    </oc>
    <nc r="P100">
      <f>O100*N100</f>
    </nc>
  </rcc>
  <rcc rId="7773" sId="9" odxf="1" dxf="1" numFmtId="4">
    <oc r="P101">
      <v>0</v>
    </oc>
    <nc r="P101">
      <f>O101*N101</f>
    </nc>
    <odxf>
      <border outline="0">
        <bottom style="thin">
          <color auto="1"/>
        </bottom>
      </border>
    </odxf>
    <ndxf>
      <border outline="0">
        <bottom/>
      </border>
    </ndxf>
  </rcc>
  <rcc rId="7774" sId="9" numFmtId="4">
    <oc r="T100">
      <v>0</v>
    </oc>
    <nc r="T100">
      <f>S100*R100</f>
    </nc>
  </rcc>
  <rcc rId="7775" sId="9" odxf="1" dxf="1" numFmtId="4">
    <oc r="T101">
      <v>0</v>
    </oc>
    <nc r="T101">
      <f>S101*R101</f>
    </nc>
    <odxf>
      <border outline="0">
        <bottom style="thin">
          <color auto="1"/>
        </bottom>
      </border>
    </odxf>
    <ndxf>
      <border outline="0">
        <bottom/>
      </border>
    </ndxf>
  </rcc>
  <rcc rId="7776" sId="9" numFmtId="4">
    <oc r="X100">
      <v>0</v>
    </oc>
    <nc r="X100">
      <f>W100*V100</f>
    </nc>
  </rcc>
  <rcc rId="7777" sId="9" odxf="1" dxf="1" numFmtId="4">
    <oc r="X101">
      <v>0</v>
    </oc>
    <nc r="X101">
      <f>W101*V101</f>
    </nc>
    <odxf>
      <border outline="0">
        <bottom style="thin">
          <color auto="1"/>
        </bottom>
      </border>
    </odxf>
    <ndxf>
      <border outline="0">
        <bottom/>
      </border>
    </ndxf>
  </rcc>
  <rcc rId="7778" sId="5">
    <oc r="H91">
      <f>ROUND(H39*F91,0)</f>
    </oc>
    <nc r="H91">
      <f>ROUND(H38*F91,0)</f>
    </nc>
  </rcc>
  <rcc rId="7779" sId="5">
    <oc r="H92">
      <f>ROUND(H52*F92,0)</f>
    </oc>
    <nc r="H92">
      <f>ROUND(H51*F92,0)</f>
    </nc>
  </rcc>
  <rcc rId="7780" sId="5">
    <oc r="H93">
      <f>ROUND(H66*F93,0)</f>
    </oc>
    <nc r="H93">
      <f>ROUND(H65*F93,0)</f>
    </nc>
  </rcc>
  <rcc rId="7781" sId="5">
    <oc r="H94">
      <f>ROUND(F94*(H72+H78),0)</f>
    </oc>
    <nc r="H94">
      <f>ROUND(F94*(H71+H77),0)</f>
    </nc>
  </rcc>
  <rcc rId="7782" sId="5">
    <oc r="L91">
      <f>ROUND(L39*J91,0)</f>
    </oc>
    <nc r="L91">
      <f>ROUND(L38*J91,0)</f>
    </nc>
  </rcc>
  <rcc rId="7783" sId="5">
    <oc r="L92">
      <f>ROUND(L52*J92,0)</f>
    </oc>
    <nc r="L92">
      <f>ROUND(L51*J92,0)</f>
    </nc>
  </rcc>
  <rcc rId="7784" sId="5">
    <oc r="L93">
      <f>ROUND(L66*J93,0)</f>
    </oc>
    <nc r="L93">
      <f>ROUND(L65*J93,0)</f>
    </nc>
  </rcc>
  <rcc rId="7785" sId="5">
    <oc r="L94">
      <f>ROUND(J94*(L72+L78),0)</f>
    </oc>
    <nc r="L94">
      <f>ROUND(J94*(L71+L77),0)</f>
    </nc>
  </rcc>
  <rcc rId="7786" sId="5">
    <oc r="L95">
      <f>ROUND(J95*(L83),0)</f>
    </oc>
    <nc r="L95">
      <f>ROUND(J95*(L83),0)</f>
    </nc>
  </rcc>
  <rcc rId="7787" sId="5">
    <oc r="P91">
      <f>ROUND(P39*N91,0)</f>
    </oc>
    <nc r="P91">
      <f>ROUND(P38*N91,0)</f>
    </nc>
  </rcc>
  <rcc rId="7788" sId="5">
    <oc r="P92">
      <f>ROUND(P52*N92,0)</f>
    </oc>
    <nc r="P92">
      <f>ROUND(P51*N92,0)</f>
    </nc>
  </rcc>
  <rcc rId="7789" sId="5">
    <oc r="P93">
      <f>ROUND(P66*N93,0)</f>
    </oc>
    <nc r="P93">
      <f>ROUND(P65*N93,0)</f>
    </nc>
  </rcc>
  <rcc rId="7790" sId="5">
    <oc r="P94">
      <f>ROUND(N94*(P72+P78),0)</f>
    </oc>
    <nc r="P94">
      <f>ROUND(N94*(P71+P77),0)</f>
    </nc>
  </rcc>
  <rcc rId="7791" sId="5">
    <oc r="P95">
      <f>ROUND(N95*(P83),0)</f>
    </oc>
    <nc r="P95">
      <f>ROUND(N95*(P83),0)</f>
    </nc>
  </rcc>
  <rcc rId="7792" sId="5">
    <oc r="T91">
      <f>ROUND(T39*R91,0)</f>
    </oc>
    <nc r="T91">
      <f>ROUND(T38*R91,0)</f>
    </nc>
  </rcc>
  <rcc rId="7793" sId="5">
    <oc r="T92">
      <f>ROUND(T52*R92,0)</f>
    </oc>
    <nc r="T92">
      <f>ROUND(T51*R92,0)</f>
    </nc>
  </rcc>
  <rcc rId="7794" sId="5">
    <oc r="T93">
      <f>ROUND(T66*R93,0)</f>
    </oc>
    <nc r="T93">
      <f>ROUND(T65*R93,0)</f>
    </nc>
  </rcc>
  <rcc rId="7795" sId="5">
    <oc r="T94">
      <f>ROUND(R94*(T72+T78),0)</f>
    </oc>
    <nc r="T94">
      <f>ROUND(R94*(T71+T77),0)</f>
    </nc>
  </rcc>
  <rcc rId="7796" sId="5">
    <oc r="T95">
      <f>ROUND(R95*(T83),0)</f>
    </oc>
    <nc r="T95">
      <f>ROUND(R95*(T83),0)</f>
    </nc>
  </rcc>
  <rcc rId="7797" sId="5">
    <oc r="X91">
      <f>ROUND(X39*V91,0)</f>
    </oc>
    <nc r="X91">
      <f>ROUND(X38*V91,0)</f>
    </nc>
  </rcc>
  <rcc rId="7798" sId="5">
    <oc r="X92">
      <f>ROUND(X52*V92,0)</f>
    </oc>
    <nc r="X92">
      <f>ROUND(X51*V92,0)</f>
    </nc>
  </rcc>
  <rcc rId="7799" sId="5">
    <oc r="X93">
      <f>ROUND(X66*V93,0)</f>
    </oc>
    <nc r="X93">
      <f>ROUND(X65*V93,0)</f>
    </nc>
  </rcc>
  <rcc rId="7800" sId="5">
    <oc r="X94">
      <f>ROUND(V94*(X72+X78),0)</f>
    </oc>
    <nc r="X94">
      <f>ROUND(V94*(X71+X77),0)</f>
    </nc>
  </rcc>
  <rcc rId="7801" sId="5">
    <oc r="X95">
      <f>ROUND(V95*(X83),0)</f>
    </oc>
    <nc r="X95">
      <f>ROUND(V95*(X83),0)</f>
    </nc>
  </rcc>
  <rcc rId="7802" sId="4">
    <oc r="H91">
      <f>ROUND(H39*F91,0)</f>
    </oc>
    <nc r="H91">
      <f>ROUND(H38*F91,0)</f>
    </nc>
  </rcc>
  <rcc rId="7803" sId="4">
    <oc r="H92">
      <f>ROUND(H52*F92,0)</f>
    </oc>
    <nc r="H92">
      <f>ROUND(H51*F92,0)</f>
    </nc>
  </rcc>
  <rcc rId="7804" sId="4">
    <oc r="H93">
      <f>ROUND(H66*F93,0)</f>
    </oc>
    <nc r="H93">
      <f>ROUND(H65*F93,0)</f>
    </nc>
  </rcc>
  <rcc rId="7805" sId="4">
    <oc r="H94">
      <f>ROUND(F94*(H72+H78),0)</f>
    </oc>
    <nc r="H94">
      <f>ROUND(F94*(H71+H77),0)</f>
    </nc>
  </rcc>
  <rcc rId="7806" sId="4">
    <oc r="H95">
      <f>ROUND(F95*(H83),0)</f>
    </oc>
    <nc r="H95">
      <f>ROUND(F95*(H83),0)</f>
    </nc>
  </rcc>
  <rcc rId="7807" sId="4">
    <oc r="L91">
      <f>ROUND(L39*J91,0)</f>
    </oc>
    <nc r="L91">
      <f>ROUND(L38*J91,0)</f>
    </nc>
  </rcc>
  <rcc rId="7808" sId="4">
    <oc r="L92">
      <f>ROUND(L52*J92,0)</f>
    </oc>
    <nc r="L92">
      <f>ROUND(L51*J92,0)</f>
    </nc>
  </rcc>
  <rcc rId="7809" sId="4">
    <oc r="L93">
      <f>ROUND(L66*J93,0)</f>
    </oc>
    <nc r="L93">
      <f>ROUND(L65*J93,0)</f>
    </nc>
  </rcc>
  <rcc rId="7810" sId="4">
    <oc r="L94">
      <f>ROUND(J94*(L72+L78),0)</f>
    </oc>
    <nc r="L94">
      <f>ROUND(J94*(L71+L77),0)</f>
    </nc>
  </rcc>
  <rcc rId="7811" sId="4">
    <oc r="L95">
      <f>ROUND(J95*(L83),0)</f>
    </oc>
    <nc r="L95">
      <f>ROUND(J95*(L83),0)</f>
    </nc>
  </rcc>
  <rcc rId="7812" sId="4">
    <oc r="P91">
      <f>ROUND(P39*N91,0)</f>
    </oc>
    <nc r="P91">
      <f>ROUND(P38*N91,0)</f>
    </nc>
  </rcc>
  <rcc rId="7813" sId="4">
    <oc r="P92">
      <f>ROUND(P52*N92,0)</f>
    </oc>
    <nc r="P92">
      <f>ROUND(P51*N92,0)</f>
    </nc>
  </rcc>
  <rcc rId="7814" sId="4">
    <oc r="P93">
      <f>ROUND(P66*N93,0)</f>
    </oc>
    <nc r="P93">
      <f>ROUND(P65*N93,0)</f>
    </nc>
  </rcc>
  <rcc rId="7815" sId="4">
    <oc r="P94">
      <f>ROUND(N94*(P72+P78),0)</f>
    </oc>
    <nc r="P94">
      <f>ROUND(N94*(P71+P77),0)</f>
    </nc>
  </rcc>
  <rcc rId="7816" sId="4">
    <oc r="P95">
      <f>ROUND(N95*(P83),0)</f>
    </oc>
    <nc r="P95">
      <f>ROUND(N95*(P83),0)</f>
    </nc>
  </rcc>
  <rcc rId="7817" sId="4">
    <oc r="T91">
      <f>ROUND(T39*R91,0)</f>
    </oc>
    <nc r="T91">
      <f>ROUND(T38*R91,0)</f>
    </nc>
  </rcc>
  <rcc rId="7818" sId="4">
    <oc r="T92">
      <f>ROUND(T52*R92,0)</f>
    </oc>
    <nc r="T92">
      <f>ROUND(T51*R92,0)</f>
    </nc>
  </rcc>
  <rcc rId="7819" sId="4">
    <oc r="T93">
      <f>ROUND(T66*R93,0)</f>
    </oc>
    <nc r="T93">
      <f>ROUND(T65*R93,0)</f>
    </nc>
  </rcc>
  <rcc rId="7820" sId="4">
    <oc r="T94">
      <f>ROUND(R94*(T72+T78),0)</f>
    </oc>
    <nc r="T94">
      <f>ROUND(R94*(T71+T77),0)</f>
    </nc>
  </rcc>
  <rcc rId="7821" sId="4">
    <oc r="T95">
      <f>ROUND(R95*(T83),0)</f>
    </oc>
    <nc r="T95">
      <f>ROUND(R95*(T83),0)</f>
    </nc>
  </rcc>
  <rcc rId="7822" sId="4">
    <oc r="X91">
      <f>ROUND(X39*V91,0)</f>
    </oc>
    <nc r="X91">
      <f>ROUND(X38*V91,0)</f>
    </nc>
  </rcc>
  <rcc rId="7823" sId="4">
    <oc r="X92">
      <f>ROUND(X52*V92,0)</f>
    </oc>
    <nc r="X92">
      <f>ROUND(X51*V92,0)</f>
    </nc>
  </rcc>
  <rcc rId="7824" sId="4">
    <oc r="X93">
      <f>ROUND(X66*V93,0)</f>
    </oc>
    <nc r="X93">
      <f>ROUND(X65*V93,0)</f>
    </nc>
  </rcc>
  <rcc rId="7825" sId="4">
    <oc r="X94">
      <f>ROUND(V94*(X72+X78),0)</f>
    </oc>
    <nc r="X94">
      <f>ROUND(V94*(X71+X77),0)</f>
    </nc>
  </rcc>
  <rcc rId="7826" sId="4">
    <oc r="X95">
      <f>ROUND(V95*(X83),0)</f>
    </oc>
    <nc r="X95">
      <f>ROUND(V95*(X83),0)</f>
    </nc>
  </rcc>
  <rcc rId="7827" sId="3">
    <oc r="H92">
      <f>ROUND(H52*F92,0)</f>
    </oc>
    <nc r="H92">
      <f>ROUND(H51*F92,0)</f>
    </nc>
  </rcc>
  <rcc rId="7828" sId="3">
    <oc r="H93">
      <f>ROUND(H66*F93,0)</f>
    </oc>
    <nc r="H93">
      <f>ROUND(H65*F93,0)</f>
    </nc>
  </rcc>
  <rcc rId="7829" sId="3">
    <oc r="H94">
      <f>ROUND(F94*(H72+H78),0)</f>
    </oc>
    <nc r="H94">
      <f>ROUND(F94*(H71+H77),0)</f>
    </nc>
  </rcc>
  <rcc rId="7830" sId="3">
    <oc r="L92">
      <f>ROUND(L52*J92,0)</f>
    </oc>
    <nc r="L92">
      <f>ROUND(L51*J92,0)</f>
    </nc>
  </rcc>
  <rcc rId="7831" sId="3">
    <oc r="L93">
      <f>ROUND(L66*J93,0)</f>
    </oc>
    <nc r="L93">
      <f>ROUND(L65*J93,0)</f>
    </nc>
  </rcc>
  <rcc rId="7832" sId="3">
    <oc r="L94">
      <f>ROUND(J94*(L72+L78),0)</f>
    </oc>
    <nc r="L94">
      <f>ROUND(J94*(L71+L77),0)</f>
    </nc>
  </rcc>
  <rcc rId="7833" sId="3">
    <oc r="L95">
      <f>ROUND(J95*(L83),0)</f>
    </oc>
    <nc r="L95">
      <f>ROUND(J95*(L83),0)</f>
    </nc>
  </rcc>
  <rcc rId="7834" sId="3">
    <oc r="P92">
      <f>ROUND(P52*N92,0)</f>
    </oc>
    <nc r="P92">
      <f>ROUND(P51*N92,0)</f>
    </nc>
  </rcc>
  <rcc rId="7835" sId="3">
    <oc r="P93">
      <f>ROUND(P66*N93,0)</f>
    </oc>
    <nc r="P93">
      <f>ROUND(P65*N93,0)</f>
    </nc>
  </rcc>
  <rcc rId="7836" sId="3">
    <oc r="P94">
      <f>ROUND(N94*(P72+P78),0)</f>
    </oc>
    <nc r="P94">
      <f>ROUND(N94*(P71+P77),0)</f>
    </nc>
  </rcc>
  <rcc rId="7837" sId="3">
    <oc r="P95">
      <f>ROUND(N95*(P83),0)</f>
    </oc>
    <nc r="P95">
      <f>ROUND(N95*(P83),0)</f>
    </nc>
  </rcc>
  <rcc rId="7838" sId="3">
    <oc r="T92">
      <f>ROUND(T52*R92,0)</f>
    </oc>
    <nc r="T92">
      <f>ROUND(T51*R92,0)</f>
    </nc>
  </rcc>
  <rcc rId="7839" sId="3">
    <oc r="T93">
      <f>ROUND(T66*R93,0)</f>
    </oc>
    <nc r="T93">
      <f>ROUND(T65*R93,0)</f>
    </nc>
  </rcc>
  <rcc rId="7840" sId="3">
    <oc r="T94">
      <f>ROUND(R94*(T72+T78),0)</f>
    </oc>
    <nc r="T94">
      <f>ROUND(R94*(T71+T77),0)</f>
    </nc>
  </rcc>
  <rcc rId="7841" sId="3">
    <oc r="T95">
      <f>ROUND(R95*(T83),0)</f>
    </oc>
    <nc r="T95">
      <f>ROUND(R95*(T83),0)</f>
    </nc>
  </rcc>
  <rcc rId="7842" sId="3">
    <oc r="X92">
      <f>ROUND(X51*V92,0)</f>
    </oc>
    <nc r="X92">
      <f>ROUND(X51*V92,0)</f>
    </nc>
  </rcc>
  <rcc rId="7843" sId="3">
    <oc r="X93">
      <f>ROUND(X65*V93,0)</f>
    </oc>
    <nc r="X93">
      <f>ROUND(X65*V93,0)</f>
    </nc>
  </rcc>
  <rcc rId="7844" sId="3">
    <oc r="X94">
      <f>ROUND(V94*(X71+X77),0)</f>
    </oc>
    <nc r="X94">
      <f>ROUND(V94*(X71+X77),0)</f>
    </nc>
  </rcc>
  <rcc rId="7845" sId="3">
    <oc r="X95">
      <f>ROUND(V95*(X83),0)</f>
    </oc>
    <nc r="X95">
      <f>ROUND(V95*(X83),0)</f>
    </nc>
  </rcc>
  <rcc rId="7846" sId="2">
    <oc r="H93">
      <f>ROUND(H53*F93,0)</f>
    </oc>
    <nc r="H93">
      <f>ROUND(H52*F93,0)</f>
    </nc>
  </rcc>
  <rcc rId="7847" sId="2">
    <oc r="H94">
      <f>ROUND(H67*F94,0)</f>
    </oc>
    <nc r="H94">
      <f>ROUND(H66*F94,0)</f>
    </nc>
  </rcc>
  <rcc rId="7848" sId="2">
    <oc r="H95">
      <f>ROUND(F95*(H73+H79),0)</f>
    </oc>
    <nc r="H95">
      <f>ROUND(F95*(H72+H78),0)</f>
    </nc>
  </rcc>
  <rcc rId="7849" sId="2">
    <oc r="L93">
      <f>ROUND(L53*J93,0)</f>
    </oc>
    <nc r="L93">
      <f>ROUND(L52*J93,0)</f>
    </nc>
  </rcc>
  <rcc rId="7850" sId="2">
    <oc r="L94">
      <f>ROUND(L67*J94,0)</f>
    </oc>
    <nc r="L94">
      <f>ROUND(L66*J94,0)</f>
    </nc>
  </rcc>
  <rcc rId="7851" sId="2">
    <oc r="L95">
      <f>ROUND(J95*(L73+L79),0)</f>
    </oc>
    <nc r="L95">
      <f>ROUND(J95*(L72+L78),0)</f>
    </nc>
  </rcc>
  <rcc rId="7852" sId="2">
    <oc r="L96">
      <f>ROUND(J96*(L84),0)</f>
    </oc>
    <nc r="L96">
      <f>ROUND(J96*(L84),0)</f>
    </nc>
  </rcc>
  <rcc rId="7853" sId="2">
    <oc r="P93">
      <f>ROUND(P53*N93,0)</f>
    </oc>
    <nc r="P93">
      <f>ROUND(P52*N93,0)</f>
    </nc>
  </rcc>
  <rcc rId="7854" sId="2">
    <oc r="P94">
      <f>ROUND(P67*N94,0)</f>
    </oc>
    <nc r="P94">
      <f>ROUND(P66*N94,0)</f>
    </nc>
  </rcc>
  <rcc rId="7855" sId="2">
    <oc r="P95">
      <f>ROUND(N95*(P73+P79),0)</f>
    </oc>
    <nc r="P95">
      <f>ROUND(N95*(P72+P78),0)</f>
    </nc>
  </rcc>
  <rcc rId="7856" sId="2">
    <oc r="P96">
      <f>ROUND(N96*(P84),0)</f>
    </oc>
    <nc r="P96">
      <f>ROUND(N96*(P84),0)</f>
    </nc>
  </rcc>
  <rcc rId="7857" sId="2">
    <oc r="T93">
      <f>ROUND(T53*R93,0)</f>
    </oc>
    <nc r="T93">
      <f>ROUND(T52*R93,0)</f>
    </nc>
  </rcc>
  <rcc rId="7858" sId="2">
    <oc r="T94">
      <f>ROUND(T67*R94,0)</f>
    </oc>
    <nc r="T94">
      <f>ROUND(T66*R94,0)</f>
    </nc>
  </rcc>
  <rcc rId="7859" sId="2">
    <oc r="T95">
      <f>ROUND(R95*(T73+T79),0)</f>
    </oc>
    <nc r="T95">
      <f>ROUND(R95*(T72+T78),0)</f>
    </nc>
  </rcc>
  <rcc rId="7860" sId="2">
    <oc r="T96">
      <f>ROUND(R96*(T84),0)</f>
    </oc>
    <nc r="T96">
      <f>ROUND(R96*(T84),0)</f>
    </nc>
  </rcc>
  <rcc rId="7861" sId="2">
    <oc r="X93">
      <f>ROUND(X52*V93,0)</f>
    </oc>
    <nc r="X93">
      <f>ROUND(X52*V93,0)</f>
    </nc>
  </rcc>
  <rcc rId="7862" sId="2">
    <oc r="X94">
      <f>ROUND(X66*V94,0)</f>
    </oc>
    <nc r="X94">
      <f>ROUND(X66*V94,0)</f>
    </nc>
  </rcc>
  <rcc rId="7863" sId="2">
    <oc r="X95">
      <f>ROUND(V95*(X72+X78),0)</f>
    </oc>
    <nc r="X95">
      <f>ROUND(V95*(X72+X78),0)</f>
    </nc>
  </rcc>
  <rcc rId="7864" sId="2">
    <oc r="X96">
      <f>ROUND(V96*(X84),0)</f>
    </oc>
    <nc r="X96">
      <f>ROUND(V96*(X84),0)</f>
    </nc>
  </rcc>
  <rcc rId="7865" sId="1" numFmtId="4">
    <oc r="H119">
      <v>10000</v>
    </oc>
    <nc r="H119"/>
  </rcc>
  <rcc rId="7866" sId="1" numFmtId="4">
    <oc r="H107">
      <v>15000</v>
    </oc>
    <nc r="H107"/>
  </rcc>
  <rcv guid="{7E480A89-9ADD-40D3-AD7C-1B4DAC730927}" action="delete"/>
  <rdn rId="0" localSheetId="1" customView="1" name="Z_7E480A89_9ADD_40D3_AD7C_1B4DAC730927_.wvu.Cols" hidden="1" oldHidden="1">
    <formula>'PI One'!$B:$D</formula>
    <oldFormula>'PI One'!$B:$D</oldFormula>
  </rdn>
  <rdn rId="0" localSheetId="2" customView="1" name="Z_7E480A89_9ADD_40D3_AD7C_1B4DAC730927_.wvu.Rows" hidden="1" oldHidden="1">
    <formula>'PI Two'!$12:$12,'PI Two'!$30:$37</formula>
    <oldFormula>'PI Two'!$12:$12,'PI Two'!$30:$37</oldFormula>
  </rdn>
  <rdn rId="0" localSheetId="2" customView="1" name="Z_7E480A89_9ADD_40D3_AD7C_1B4DAC730927_.wvu.Cols" hidden="1" oldHidden="1">
    <formula>'PI Two'!$B:$D</formula>
    <oldFormula>'PI Two'!$B:$D</oldFormula>
  </rdn>
  <rdn rId="0" localSheetId="3" customView="1" name="Z_7E480A89_9ADD_40D3_AD7C_1B4DAC730927_.wvu.Rows" hidden="1" oldHidden="1">
    <formula>'PI Three'!$12:$13,'PI Three'!$30:$37,'PI Three'!$56:$63</formula>
    <oldFormula>'PI Three'!$12:$13,'PI Three'!$30:$37,'PI Three'!$56:$63</oldFormula>
  </rdn>
  <rdn rId="0" localSheetId="3" customView="1" name="Z_7E480A89_9ADD_40D3_AD7C_1B4DAC730927_.wvu.Cols" hidden="1" oldHidden="1">
    <formula>'PI Three'!$B:$D</formula>
    <oldFormula>'PI Three'!$B:$D</oldFormula>
  </rdn>
  <rdn rId="0" localSheetId="4" customView="1" name="Z_7E480A89_9ADD_40D3_AD7C_1B4DAC730927_.wvu.Rows" hidden="1" oldHidden="1">
    <formula>'PI Four'!$12:$14,'PI Four'!$54:$59,'PI Four'!$62:$63</formula>
    <oldFormula>'PI Four'!$12:$14,'PI Four'!$54:$59,'PI Four'!$62:$63</oldFormula>
  </rdn>
  <rdn rId="0" localSheetId="4" customView="1" name="Z_7E480A89_9ADD_40D3_AD7C_1B4DAC730927_.wvu.Cols" hidden="1" oldHidden="1">
    <formula>'PI Four'!$B:$D</formula>
    <oldFormula>'PI Four'!$B:$D</oldFormula>
  </rdn>
  <rdn rId="0" localSheetId="5" customView="1" name="Z_7E480A89_9ADD_40D3_AD7C_1B4DAC730927_.wvu.Rows" hidden="1" oldHidden="1">
    <formula>'PI Five'!$12:$14,'PI Five'!$29:$36,'PI Five'!$54:$61</formula>
    <oldFormula>'PI Five'!$12:$14,'PI Five'!$29:$36,'PI Five'!$54:$61</oldFormula>
  </rdn>
  <rdn rId="0" localSheetId="5" customView="1" name="Z_7E480A89_9ADD_40D3_AD7C_1B4DAC730927_.wvu.Cols" hidden="1" oldHidden="1">
    <formula>'PI Five'!$B:$D</formula>
    <oldFormula>'PI Five'!$B:$D</oldFormula>
  </rdn>
  <rdn rId="0" localSheetId="6" customView="1" name="Z_7E480A89_9ADD_40D3_AD7C_1B4DAC730927_.wvu.Rows" hidden="1" oldHidden="1">
    <formula>'PI Six'!$12:$16,'PI Six'!$18:$22,'PI Six'!$27:$31,'PI Six'!$33:$36,'PI Six'!$41:$46,'PI Six'!$48:$49,'PI Six'!$54:$58,'PI Six'!$60:$63</formula>
    <oldFormula>'PI Six'!$12:$16,'PI Six'!$18:$22,'PI Six'!$27:$31,'PI Six'!$33:$36,'PI Six'!$41:$46,'PI Six'!$48:$49,'PI Six'!$54:$58,'PI Six'!$60:$63</oldFormula>
  </rdn>
  <rdn rId="0" localSheetId="6" customView="1" name="Z_7E480A89_9ADD_40D3_AD7C_1B4DAC730927_.wvu.Cols" hidden="1" oldHidden="1">
    <formula>'PI Six'!$B:$D</formula>
    <oldFormula>'PI Six'!$B:$D</oldFormula>
  </rdn>
  <rdn rId="0" localSheetId="7" customView="1" name="Z_7E480A89_9ADD_40D3_AD7C_1B4DAC730927_.wvu.Rows" hidden="1" oldHidden="1">
    <formula>'PI seven &amp; eight'!$12:$17,'PI seven &amp; eight'!$20:$21,'PI seven &amp; eight'!$27:$32,'PI seven &amp; eight'!$35:$36,'PI seven &amp; eight'!$41:$47,'PI seven &amp; eight'!$49:$49,'PI seven &amp; eight'!$55:$60</formula>
    <oldFormula>'PI seven &amp; eight'!$12:$17,'PI seven &amp; eight'!$20:$21,'PI seven &amp; eight'!$27:$32,'PI seven &amp; eight'!$35:$36,'PI seven &amp; eight'!$41:$47,'PI seven &amp; eight'!$49:$49,'PI seven &amp; eight'!$55:$60</oldFormula>
  </rdn>
  <rdn rId="0" localSheetId="7" customView="1" name="Z_7E480A89_9ADD_40D3_AD7C_1B4DAC730927_.wvu.Cols" hidden="1" oldHidden="1">
    <formula>'PI seven &amp; eight'!$B:$D</formula>
    <oldFormula>'PI seven &amp; eight'!$B:$D</oldFormula>
  </rdn>
  <rdn rId="0" localSheetId="8" customView="1" name="Z_7E480A89_9ADD_40D3_AD7C_1B4DAC730927_.wvu.Rows" hidden="1" oldHidden="1">
    <formula>'PI nine &amp; ten'!$12:$19,'PI nine &amp; ten'!$27:$34,'PI nine &amp; ten'!$41:$48,'PI nine &amp; ten'!$54:$61</formula>
    <oldFormula>'PI nine &amp; ten'!$12:$19,'PI nine &amp; ten'!$27:$34,'PI nine &amp; ten'!$41:$48,'PI nine &amp; ten'!$54:$61</oldFormula>
  </rdn>
  <rdn rId="0" localSheetId="8" customView="1" name="Z_7E480A89_9ADD_40D3_AD7C_1B4DAC730927_.wvu.Cols" hidden="1" oldHidden="1">
    <formula>'PI nine &amp; ten'!$B:$D</formula>
    <oldFormula>'PI nine &amp; ten'!$B:$D</oldFormula>
  </rdn>
  <rdn rId="0" localSheetId="9" customView="1" name="Z_7E480A89_9ADD_40D3_AD7C_1B4DAC730927_.wvu.Cols" hidden="1" oldHidden="1">
    <formula>'Total Budget'!$B:$D</formula>
    <oldFormula>'Total Budget'!$B:$D</oldFormula>
  </rdn>
  <rcv guid="{7E480A89-9ADD-40D3-AD7C-1B4DAC730927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883" sId="9">
    <oc r="H116">
      <f>+'PI One'!H114+'PI Two'!H115+'PI Three'!H114</f>
    </oc>
    <nc r="H116">
      <f>'PI One'!H115+'PI Two'!H115+'PI Three'!H114+'PI Four'!H113+'PI Five'!H113</f>
    </nc>
  </rcc>
  <rcc rId="7884" sId="9">
    <oc r="H115">
      <f>+'PI One'!H113+'PI Two'!H114+'PI Three'!H113</f>
    </oc>
    <nc r="H115">
      <f>'PI One'!H114+'PI Two'!H114+'PI Three'!H113+'PI Four'!H112+'PI Five'!H112</f>
    </nc>
  </rcc>
  <rcc rId="7885" sId="9">
    <oc r="H114">
      <f>+'PI One'!H112+'PI Two'!H113+'PI Three'!H112</f>
    </oc>
    <nc r="H114">
      <f>'PI One'!H113+'PI Two'!H113+'PI Three'!H112+'PI Four'!H111+'PI Five'!H111</f>
    </nc>
  </rcc>
  <rcc rId="7886" sId="9">
    <oc r="H113">
      <f>+'PI One'!H111+'PI Two'!H112+'PI Three'!H111</f>
    </oc>
    <nc r="H113">
      <f>'PI One'!H112+'PI Two'!H112+'PI Three'!H111+'PI Four'!H110+'PI Five'!H110</f>
    </nc>
  </rcc>
  <rcc rId="7887" sId="9">
    <oc r="H106">
      <f>+'PI One'!H104+'PI Two'!H105+'PI Three'!H104</f>
    </oc>
    <nc r="H106">
      <f>'PI One'!H105+'PI Two'!H105+'PI Three'!H104+'PI Four'!H103+'PI Five'!H103</f>
    </nc>
  </rcc>
  <rcc rId="7888" sId="9">
    <oc r="L106">
      <f>+'PI One'!L104+'PI Two'!L105+'PI Three'!L104</f>
    </oc>
    <nc r="L106">
      <f>'PI One'!L105+'PI Two'!L105+'PI Three'!L104+'PI Four'!L103+'PI Five'!L103</f>
    </nc>
  </rcc>
  <rcc rId="7889" sId="9">
    <oc r="P106">
      <f>+'PI One'!P104+'PI Two'!P105+'PI Three'!P104</f>
    </oc>
    <nc r="P106">
      <f>'PI One'!P105+'PI Two'!P105+'PI Three'!P104+'PI Four'!P103+'PI Five'!P103</f>
    </nc>
  </rcc>
  <rcc rId="7890" sId="9">
    <oc r="T106">
      <f>+'PI One'!T104+'PI Two'!T105+'PI Three'!T104</f>
    </oc>
    <nc r="T106">
      <f>'PI One'!T105+'PI Two'!T105+'PI Three'!T104+'PI Four'!T103+'PI Five'!T103</f>
    </nc>
  </rcc>
  <rcc rId="7891" sId="9">
    <oc r="X106">
      <f>+'PI One'!X104+'PI Two'!X105+'PI Three'!X104</f>
    </oc>
    <nc r="X106">
      <f>'PI One'!X105+'PI Two'!X105+'PI Three'!X104+'PI Four'!X103+'PI Five'!X103</f>
    </nc>
  </rcc>
  <rcc rId="7892" sId="9">
    <oc r="X109">
      <f>+'PI One'!X107+'PI Two'!X108+'PI Three'!X107</f>
    </oc>
    <nc r="X109">
      <f>+'PI One'!X107+'PI Two'!X108+'PI Three'!X107+'PI Four'!X107+'PI Five'!X107</f>
    </nc>
  </rcc>
  <rcc rId="7893" sId="9">
    <oc r="X110">
      <f>+'PI One'!X108+'PI Two'!X109+'PI Three'!X108</f>
    </oc>
    <nc r="X110">
      <f>+'PI One'!X108+'PI Two'!X109+'PI Three'!X108+'PI Four'!X108+'PI Five'!X108</f>
    </nc>
  </rcc>
  <rcc rId="7894" sId="9">
    <oc r="T110">
      <f>+'PI One'!T108+'PI Two'!T109+'PI Three'!T108</f>
    </oc>
    <nc r="T110">
      <f>+'PI One'!T108+'PI Two'!T109+'PI Three'!T108+'PI Four'!T108+'PI Five'!T108</f>
    </nc>
  </rcc>
  <rcc rId="7895" sId="9">
    <oc r="P110">
      <f>+'PI One'!P108+'PI Two'!P109+'PI Three'!P108</f>
    </oc>
    <nc r="P110">
      <f>+'PI One'!P108+'PI Two'!P109+'PI Three'!P108+'PI Four'!P108+'PI Five'!P108</f>
    </nc>
  </rcc>
  <rcc rId="7896" sId="9">
    <oc r="L110">
      <f>+'PI One'!L108+'PI Two'!L109+'PI Three'!L108</f>
    </oc>
    <nc r="L110">
      <f>+'PI One'!L108+'PI Two'!L109+'PI Three'!L108+'PI Four'!L108+'PI Five'!L108</f>
    </nc>
  </rcc>
  <rcc rId="7897" sId="9">
    <oc r="H110">
      <f>+'PI One'!H108+'PI Two'!H109+'PI Three'!H108</f>
    </oc>
    <nc r="H110">
      <f>+'PI One'!H108+'PI Two'!H109+'PI Three'!H108+'PI Four'!H108+'PI Five'!H108</f>
    </nc>
  </rcc>
  <rcc rId="7898" sId="9">
    <oc r="H109">
      <f>+'PI One'!H107+'PI Two'!H108+'PI Three'!H107</f>
    </oc>
    <nc r="H109">
      <f>+'PI One'!H107+'PI Two'!H108+'PI Three'!H107+'PI Four'!H107+'PI Five'!H107</f>
    </nc>
  </rcc>
  <rcc rId="7899" sId="9">
    <oc r="L109">
      <f>+'PI One'!L107+'PI Two'!L108+'PI Three'!L107</f>
    </oc>
    <nc r="L109">
      <f>+'PI One'!L107+'PI Two'!L108+'PI Three'!L107+'PI Four'!L107+'PI Five'!L107</f>
    </nc>
  </rcc>
  <rcc rId="7900" sId="9">
    <oc r="P109">
      <f>+'PI One'!P107+'PI Two'!P108+'PI Three'!P107</f>
    </oc>
    <nc r="P109">
      <f>+'PI One'!P107+'PI Two'!P108+'PI Three'!P107+'PI Four'!P107+'PI Five'!P107</f>
    </nc>
  </rcc>
  <rcc rId="7901" sId="9">
    <oc r="T109">
      <f>+'PI One'!T107+'PI Two'!T108+'PI Three'!T107</f>
    </oc>
    <nc r="T109">
      <f>+'PI One'!T107+'PI Two'!T108+'PI Three'!T107+'PI Four'!T107+'PI Five'!T107</f>
    </nc>
  </rcc>
  <rcc rId="7902" sId="9">
    <oc r="L113">
      <f>+'PI One'!L111+'PI Two'!L112+'PI Three'!L111</f>
    </oc>
    <nc r="L113">
      <f>'PI One'!L112+'PI Two'!L112+'PI Three'!L111+'PI Four'!L110+'PI Five'!L110</f>
    </nc>
  </rcc>
  <rcc rId="7903" sId="9">
    <oc r="L114">
      <f>+'PI One'!L112+'PI Two'!L113+'PI Three'!L112</f>
    </oc>
    <nc r="L114">
      <f>'PI One'!L113+'PI Two'!L113+'PI Three'!L112+'PI Four'!L111+'PI Five'!L111</f>
    </nc>
  </rcc>
  <rcc rId="7904" sId="9">
    <oc r="L115">
      <f>+'PI One'!L113+'PI Two'!L114+'PI Three'!L113</f>
    </oc>
    <nc r="L115">
      <f>'PI One'!L114+'PI Two'!L114+'PI Three'!L113+'PI Four'!L112+'PI Five'!L112</f>
    </nc>
  </rcc>
  <rcc rId="7905" sId="9">
    <oc r="L116">
      <f>+'PI One'!L114+'PI Two'!L115+'PI Three'!L114</f>
    </oc>
    <nc r="L116">
      <f>'PI One'!L115+'PI Two'!L115+'PI Three'!L114+'PI Four'!L113+'PI Five'!L113</f>
    </nc>
  </rcc>
  <rcc rId="7906" sId="9">
    <oc r="P113">
      <f>+'PI One'!P111+'PI Two'!P112+'PI Three'!P111</f>
    </oc>
    <nc r="P113">
      <f>'PI One'!P112+'PI Two'!P112+'PI Three'!P111+'PI Four'!P110+'PI Five'!P110</f>
    </nc>
  </rcc>
  <rcc rId="7907" sId="9">
    <oc r="P114">
      <f>+'PI One'!P112+'PI Two'!P113+'PI Three'!P112</f>
    </oc>
    <nc r="P114">
      <f>'PI One'!P113+'PI Two'!P113+'PI Three'!P112+'PI Four'!P111+'PI Five'!P111</f>
    </nc>
  </rcc>
  <rcc rId="7908" sId="9">
    <oc r="P115">
      <f>+'PI One'!P113+'PI Two'!P114+'PI Three'!P113</f>
    </oc>
    <nc r="P115">
      <f>'PI One'!P114+'PI Two'!P114+'PI Three'!P113+'PI Four'!P112+'PI Five'!P112</f>
    </nc>
  </rcc>
  <rcc rId="7909" sId="9">
    <oc r="P116">
      <f>+'PI One'!P114+'PI Two'!P115+'PI Three'!P114</f>
    </oc>
    <nc r="P116">
      <f>'PI One'!P115+'PI Two'!P115+'PI Three'!P114+'PI Four'!P113+'PI Five'!P113</f>
    </nc>
  </rcc>
  <rcc rId="7910" sId="9">
    <oc r="T113">
      <f>+'PI One'!T111+'PI Two'!T112+'PI Three'!T111</f>
    </oc>
    <nc r="T113">
      <f>'PI One'!T112+'PI Two'!T112+'PI Three'!T111+'PI Four'!T110+'PI Five'!T110</f>
    </nc>
  </rcc>
  <rcc rId="7911" sId="9">
    <oc r="T114">
      <f>+'PI One'!T112+'PI Two'!T113+'PI Three'!T112</f>
    </oc>
    <nc r="T114">
      <f>'PI One'!T113+'PI Two'!T113+'PI Three'!T112+'PI Four'!T111+'PI Five'!T111</f>
    </nc>
  </rcc>
  <rcc rId="7912" sId="9">
    <oc r="T115">
      <f>+'PI One'!T113+'PI Two'!T114+'PI Three'!T113</f>
    </oc>
    <nc r="T115">
      <f>'PI One'!T114+'PI Two'!T114+'PI Three'!T113+'PI Four'!T112+'PI Five'!T112</f>
    </nc>
  </rcc>
  <rcc rId="7913" sId="9">
    <oc r="T116">
      <f>+'PI One'!T114+'PI Two'!T115+'PI Three'!T114</f>
    </oc>
    <nc r="T116">
      <f>'PI One'!T115+'PI Two'!T115+'PI Three'!T114+'PI Four'!T113+'PI Five'!T113</f>
    </nc>
  </rcc>
  <rcc rId="7914" sId="9">
    <oc r="X113">
      <f>+'PI One'!X111+'PI Two'!X112+'PI Three'!X111</f>
    </oc>
    <nc r="X113">
      <f>'PI One'!X112+'PI Two'!X112+'PI Three'!X111+'PI Four'!X110+'PI Five'!X110</f>
    </nc>
  </rcc>
  <rcc rId="7915" sId="9">
    <oc r="X114">
      <f>+'PI One'!X112+'PI Two'!X113+'PI Three'!X112</f>
    </oc>
    <nc r="X114">
      <f>'PI One'!X113+'PI Two'!X113+'PI Three'!X112+'PI Four'!X111+'PI Five'!X111</f>
    </nc>
  </rcc>
  <rcc rId="7916" sId="9">
    <oc r="X115">
      <f>+'PI One'!X113+'PI Two'!X114+'PI Three'!X113</f>
    </oc>
    <nc r="X115">
      <f>'PI One'!X114+'PI Two'!X114+'PI Three'!X113+'PI Four'!X112+'PI Five'!X112</f>
    </nc>
  </rcc>
  <rcc rId="7917" sId="9">
    <oc r="X116">
      <f>+'PI One'!X114+'PI Two'!X115+'PI Three'!X114</f>
    </oc>
    <nc r="X116">
      <f>'PI One'!X115+'PI Two'!X115+'PI Three'!X114+'PI Four'!X113+'PI Five'!X113</f>
    </nc>
  </rcc>
  <rcc rId="7918" sId="9">
    <oc r="X120">
      <f>+'PI One'!X119+'PI Two'!X120+'PI Three'!X119</f>
    </oc>
    <nc r="X120">
      <f>'PI One'!X119+'PI Two'!X119+'PI Three'!X118+'PI Four'!X117+'PI Five'!X117</f>
    </nc>
  </rcc>
  <rcc rId="7919" sId="9">
    <nc r="X121">
      <f>'PI One'!X120+'PI Two'!X120+'PI Three'!X119+'PI Four'!X118+'PI Five'!X118</f>
    </nc>
  </rcc>
  <rcc rId="7920" sId="9">
    <oc r="X122">
      <f>+'PI One'!X120+'PI Two'!X121+'PI Three'!X120</f>
    </oc>
    <nc r="X122">
      <f>'PI One'!X121+'PI Two'!X121+'PI Three'!X120+'PI Four'!X119+'PI Five'!X119</f>
    </nc>
  </rcc>
  <rcc rId="7921" sId="9">
    <oc r="X123">
      <f>+'PI One'!X121+'PI Two'!X122+'PI Three'!X121</f>
    </oc>
    <nc r="X123">
      <f>'PI One'!X122+'PI Two'!X122+'PI Three'!X121+'PI Four'!X120+'PI Five'!X120</f>
    </nc>
  </rcc>
  <rcc rId="7922" sId="9">
    <oc r="X124">
      <f>+'PI One'!X122+'PI Two'!X123+'PI Three'!X122</f>
    </oc>
    <nc r="X124">
      <f>'PI One'!X123+'PI Two'!X123+'PI Three'!X122+'PI Four'!X121+'PI Five'!X121</f>
    </nc>
  </rcc>
  <rcc rId="7923" sId="9">
    <oc r="X125">
      <f>+'PI One'!X123+'PI Two'!X124+'PI Three'!X123</f>
    </oc>
    <nc r="X125">
      <f>'PI One'!X124+'PI Two'!X124+'PI Three'!X123+'PI Four'!X122+'PI Five'!X122</f>
    </nc>
  </rcc>
  <rcc rId="7924" sId="9">
    <oc r="X126">
      <f>+'PI One'!X124+'PI Two'!X125+'PI Three'!X124</f>
    </oc>
    <nc r="X126">
      <f>'PI One'!X125+'PI Two'!X125+'PI Three'!X124+'PI Four'!X123+'PI Five'!X123</f>
    </nc>
  </rcc>
  <rcc rId="7925" sId="9" odxf="1" dxf="1">
    <nc r="X127">
      <f>'PI One'!X126+'PI Two'!X126+'PI Three'!X125+'PI Four'!X124+'PI Five'!X124</f>
    </nc>
    <odxf>
      <font>
        <sz val="10"/>
        <color auto="1"/>
        <name val="Times New Roman"/>
        <scheme val="none"/>
      </font>
      <fill>
        <patternFill patternType="none">
          <bgColor indexed="65"/>
        </patternFill>
      </fill>
    </odxf>
    <ndxf>
      <font>
        <sz val="10"/>
        <color auto="1"/>
        <name val="Times New Roman"/>
        <scheme val="none"/>
      </font>
      <fill>
        <patternFill patternType="solid">
          <bgColor indexed="43"/>
        </patternFill>
      </fill>
    </ndxf>
  </rcc>
  <rcc rId="7926" sId="9">
    <oc r="T120">
      <f>+'PI One'!T119+'PI Two'!T120+'PI Three'!T119</f>
    </oc>
    <nc r="T120">
      <f>'PI One'!T119+'PI Two'!T119+'PI Three'!T118+'PI Four'!T117+'PI Five'!T117</f>
    </nc>
  </rcc>
  <rcc rId="7927" sId="9">
    <nc r="T121">
      <f>'PI One'!T120+'PI Two'!T120+'PI Three'!T119+'PI Four'!T118+'PI Five'!T118</f>
    </nc>
  </rcc>
  <rcc rId="7928" sId="9">
    <nc r="T122">
      <f>'PI One'!T121+'PI Two'!T121+'PI Three'!T120+'PI Four'!T119+'PI Five'!T119</f>
    </nc>
  </rcc>
  <rcc rId="7929" sId="9">
    <oc r="T123">
      <f>+'PI One'!T121+'PI Two'!T122+'PI Three'!T121</f>
    </oc>
    <nc r="T123">
      <f>'PI One'!T122+'PI Two'!T122+'PI Three'!T121+'PI Four'!T120+'PI Five'!T120</f>
    </nc>
  </rcc>
  <rcc rId="7930" sId="9">
    <oc r="T124">
      <f>+'PI One'!T122+'PI Two'!T123+'PI Three'!T122</f>
    </oc>
    <nc r="T124">
      <f>'PI One'!T123+'PI Two'!T123+'PI Three'!T122+'PI Four'!T121+'PI Five'!T121</f>
    </nc>
  </rcc>
  <rcc rId="7931" sId="9">
    <oc r="T125">
      <f>+'PI One'!T123+'PI Two'!T124+'PI Three'!T123</f>
    </oc>
    <nc r="T125">
      <f>'PI One'!T124+'PI Two'!T124+'PI Three'!T123+'PI Four'!T122+'PI Five'!T122</f>
    </nc>
  </rcc>
  <rcc rId="7932" sId="9">
    <oc r="T126">
      <f>+'PI One'!T124+'PI Two'!T125+'PI Three'!T124</f>
    </oc>
    <nc r="T126">
      <f>'PI One'!T125+'PI Two'!T125+'PI Three'!T124+'PI Four'!T123+'PI Five'!T123</f>
    </nc>
  </rcc>
  <rcc rId="7933" sId="9">
    <oc r="P120">
      <f>'PI One'!P119+'PI Two'!P119+'PI Three'!P118</f>
    </oc>
    <nc r="P120">
      <f>'PI One'!P119+'PI Two'!P119+'PI Three'!P118+'PI Four'!P117+'PI Five'!P117</f>
    </nc>
  </rcc>
  <rcc rId="7934" sId="9">
    <oc r="P121">
      <f>'PI One'!P120+'PI Two'!P120+'PI Three'!P119</f>
    </oc>
    <nc r="P121">
      <f>'PI One'!P120+'PI Two'!P120+'PI Three'!P119+'PI Four'!P118+'PI Five'!P118</f>
    </nc>
  </rcc>
  <rcc rId="7935" sId="9">
    <oc r="P122">
      <f>'PI One'!P121+'PI Two'!P121+'PI Three'!P120</f>
    </oc>
    <nc r="P122">
      <f>'PI One'!P121+'PI Two'!P121+'PI Three'!P120+'PI Four'!P119+'PI Five'!P119</f>
    </nc>
  </rcc>
  <rcc rId="7936" sId="9">
    <oc r="P123">
      <f>'PI One'!P122+'PI Two'!P122+'PI Three'!P121</f>
    </oc>
    <nc r="P123">
      <f>'PI One'!P122+'PI Two'!P122+'PI Three'!P121+'PI Four'!P120+'PI Five'!P120</f>
    </nc>
  </rcc>
  <rcc rId="7937" sId="9">
    <oc r="P124">
      <f>'PI One'!P123+'PI Two'!P123+'PI Three'!P122</f>
    </oc>
    <nc r="P124">
      <f>'PI One'!P123+'PI Two'!P123+'PI Three'!P122+'PI Four'!P121+'PI Five'!P121</f>
    </nc>
  </rcc>
  <rcc rId="7938" sId="9">
    <oc r="P125">
      <f>'PI One'!P124+'PI Two'!P124+'PI Three'!P123</f>
    </oc>
    <nc r="P125">
      <f>'PI One'!P124+'PI Two'!P124+'PI Three'!P123+'PI Four'!P122+'PI Five'!P122</f>
    </nc>
  </rcc>
  <rcc rId="7939" sId="9">
    <oc r="P126">
      <f>'PI One'!P125+'PI Two'!P125+'PI Three'!P124</f>
    </oc>
    <nc r="P126">
      <f>'PI One'!P125+'PI Two'!P125+'PI Three'!P124+'PI Four'!P123+'PI Five'!P123</f>
    </nc>
  </rcc>
  <rcc rId="7940" sId="9">
    <oc r="L120">
      <f>'PI One'!L119+'PI Two'!L119+'PI Three'!L118</f>
    </oc>
    <nc r="L120">
      <f>'PI One'!L119+'PI Two'!L119+'PI Three'!L118+'PI Four'!L117+'PI Five'!L117</f>
    </nc>
  </rcc>
  <rcc rId="7941" sId="9">
    <oc r="L121">
      <f>'PI One'!L120+'PI Two'!L120+'PI Three'!L119</f>
    </oc>
    <nc r="L121">
      <f>'PI One'!L120+'PI Two'!L120+'PI Three'!L119+'PI Four'!L118+'PI Five'!L118</f>
    </nc>
  </rcc>
  <rcc rId="7942" sId="9">
    <oc r="L122">
      <f>'PI One'!L121+'PI Two'!L121+'PI Three'!L120</f>
    </oc>
    <nc r="L122">
      <f>'PI One'!L121+'PI Two'!L121+'PI Three'!L120+'PI Four'!L119+'PI Five'!L119</f>
    </nc>
  </rcc>
  <rcc rId="7943" sId="9">
    <oc r="L123">
      <f>'PI One'!L122+'PI Two'!L122+'PI Three'!L121</f>
    </oc>
    <nc r="L123">
      <f>'PI One'!L122+'PI Two'!L122+'PI Three'!L121+'PI Four'!L120+'PI Five'!L120</f>
    </nc>
  </rcc>
  <rcc rId="7944" sId="9">
    <oc r="L124">
      <f>'PI One'!L123+'PI Two'!L123+'PI Three'!L122</f>
    </oc>
    <nc r="L124">
      <f>'PI One'!L123+'PI Two'!L123+'PI Three'!L122+'PI Four'!L121+'PI Five'!L121</f>
    </nc>
  </rcc>
  <rcc rId="7945" sId="9">
    <oc r="L125">
      <f>'PI One'!L124+'PI Two'!L124+'PI Three'!L123</f>
    </oc>
    <nc r="L125">
      <f>'PI One'!L124+'PI Two'!L124+'PI Three'!L123+'PI Four'!L122+'PI Five'!L122</f>
    </nc>
  </rcc>
  <rcc rId="7946" sId="9">
    <oc r="L126">
      <f>'PI One'!L125+'PI Two'!L125+'PI Three'!L124</f>
    </oc>
    <nc r="L126">
      <f>'PI One'!L125+'PI Two'!L125+'PI Three'!L124+'PI Four'!L123+'PI Five'!L123</f>
    </nc>
  </rcc>
  <rcc rId="7947" sId="9">
    <oc r="H120">
      <f>'PI One'!H119+'PI Two'!H119+'PI Three'!H118</f>
    </oc>
    <nc r="H120">
      <f>'PI One'!H119+'PI Two'!H119+'PI Three'!H118+'PI Four'!H117+'PI Five'!H117</f>
    </nc>
  </rcc>
  <rcc rId="7948" sId="9">
    <oc r="H121">
      <f>'PI One'!H120+'PI Two'!H120+'PI Three'!H119</f>
    </oc>
    <nc r="H121">
      <f>'PI One'!H120+'PI Two'!H120+'PI Three'!H119+'PI Four'!H118+'PI Five'!H118</f>
    </nc>
  </rcc>
  <rcc rId="7949" sId="9">
    <oc r="H122">
      <f>'PI One'!H121+'PI Two'!H121+'PI Three'!H120</f>
    </oc>
    <nc r="H122">
      <f>'PI One'!H121+'PI Two'!H121+'PI Three'!H120+'PI Four'!H119+'PI Five'!H119</f>
    </nc>
  </rcc>
  <rcc rId="7950" sId="9">
    <oc r="H123">
      <f>'PI One'!H122+'PI Two'!H122+'PI Three'!H121</f>
    </oc>
    <nc r="H123">
      <f>'PI One'!H122+'PI Two'!H122+'PI Three'!H121+'PI Four'!H120+'PI Five'!H120</f>
    </nc>
  </rcc>
  <rcc rId="7951" sId="9">
    <oc r="H124">
      <f>'PI One'!H123+'PI Two'!H123+'PI Three'!H122</f>
    </oc>
    <nc r="H124">
      <f>'PI One'!H123+'PI Two'!H123+'PI Three'!H122+'PI Four'!H121+'PI Five'!H121</f>
    </nc>
  </rcc>
  <rcc rId="7952" sId="9">
    <oc r="H125">
      <f>'PI One'!H124+'PI Two'!H124+'PI Three'!H123</f>
    </oc>
    <nc r="H125">
      <f>'PI One'!H124+'PI Two'!H124+'PI Three'!H123+'PI Four'!H122+'PI Five'!H122</f>
    </nc>
  </rcc>
  <rcc rId="7953" sId="9">
    <oc r="H126">
      <f>'PI One'!H125+'PI Two'!H125+'PI Three'!H124</f>
    </oc>
    <nc r="H126">
      <f>'PI One'!H125+'PI Two'!H125+'PI Three'!H124+'PI Four'!H123+'PI Five'!H123</f>
    </nc>
  </rcc>
  <rcc rId="7954" sId="1">
    <oc r="F12">
      <f>ROUND(83000*1.03,0)</f>
    </oc>
    <nc r="F12"/>
  </rcc>
  <rcc rId="7955" sId="1" numFmtId="4">
    <oc r="F13">
      <v>93725</v>
    </oc>
    <nc r="F13"/>
  </rcc>
  <rcc rId="7956" sId="1">
    <oc r="G13">
      <v>1</v>
    </oc>
    <nc r="G13"/>
  </rcc>
  <rcc rId="7957" sId="1">
    <oc r="G12">
      <v>0.5</v>
    </oc>
    <nc r="G12"/>
  </rcc>
  <rcc rId="7958" sId="1">
    <oc r="K12">
      <v>0.5</v>
    </oc>
    <nc r="K12"/>
  </rcc>
  <rcc rId="7959" sId="1">
    <oc r="K13">
      <v>1.66</v>
    </oc>
    <nc r="K13"/>
  </rcc>
  <rcc rId="7960" sId="1">
    <oc r="O13">
      <v>1.66</v>
    </oc>
    <nc r="O13"/>
  </rcc>
  <rcc rId="7961" sId="1">
    <oc r="O12">
      <v>0.5</v>
    </oc>
    <nc r="O12"/>
  </rcc>
  <rcc rId="7962" sId="1">
    <oc r="S12">
      <v>0.5</v>
    </oc>
    <nc r="S12"/>
  </rcc>
  <rcc rId="7963" sId="1">
    <oc r="S13">
      <v>1.66</v>
    </oc>
    <nc r="S13"/>
  </rcc>
  <rcc rId="7964" sId="1">
    <oc r="W13">
      <v>1.66</v>
    </oc>
    <nc r="W13"/>
  </rcc>
  <rcc rId="7965" sId="1">
    <oc r="W12">
      <v>0.5</v>
    </oc>
    <nc r="W12"/>
  </rcc>
  <rcc rId="7966" sId="1" numFmtId="4">
    <oc r="W26">
      <v>1</v>
    </oc>
    <nc r="W26"/>
  </rcc>
  <rcc rId="7967" sId="1" numFmtId="4">
    <oc r="S26">
      <v>1</v>
    </oc>
    <nc r="S26"/>
  </rcc>
  <rcc rId="7968" sId="1" numFmtId="4">
    <oc r="O26">
      <v>1</v>
    </oc>
    <nc r="O26"/>
  </rcc>
  <rcc rId="7969" sId="1" numFmtId="4">
    <oc r="K26">
      <v>1</v>
    </oc>
    <nc r="K26"/>
  </rcc>
  <rcc rId="7970" sId="1" numFmtId="4">
    <oc r="G26">
      <v>1</v>
    </oc>
    <nc r="G26"/>
  </rcc>
  <rcc rId="7971" sId="1" numFmtId="4">
    <oc r="F26">
      <v>100000</v>
    </oc>
    <nc r="F26"/>
  </rcc>
  <rcc rId="7972" sId="1" numFmtId="4">
    <oc r="L119">
      <v>10000</v>
    </oc>
    <nc r="L119"/>
  </rcc>
  <rcc rId="7973" sId="1" numFmtId="4">
    <oc r="P119">
      <v>10000</v>
    </oc>
    <nc r="P119"/>
  </rcc>
  <rcc rId="7974" sId="1" numFmtId="4">
    <oc r="T119">
      <v>10000</v>
    </oc>
    <nc r="T119"/>
  </rcc>
  <rcc rId="7975" sId="1" numFmtId="4">
    <oc r="X119">
      <v>10000</v>
    </oc>
    <nc r="X119"/>
  </rcc>
  <rcc rId="7976" sId="1" numFmtId="4">
    <oc r="L107">
      <v>15000</v>
    </oc>
    <nc r="L107"/>
  </rcc>
  <rcc rId="7977" sId="1" numFmtId="4">
    <oc r="P107">
      <v>15000</v>
    </oc>
    <nc r="P107"/>
  </rcc>
  <rcc rId="7978" sId="1" numFmtId="4">
    <oc r="T107">
      <v>15000</v>
    </oc>
    <nc r="T107"/>
  </rcc>
  <rcc rId="7979" sId="1" numFmtId="4">
    <oc r="X107">
      <v>15000</v>
    </oc>
    <nc r="X107"/>
  </rcc>
  <rcc rId="7980" sId="2">
    <oc r="F13">
      <f>ROUND(80945*1.03,0)</f>
    </oc>
    <nc r="F13"/>
  </rcc>
  <rcc rId="7981" sId="2" numFmtId="4">
    <oc r="F14">
      <v>100000</v>
    </oc>
    <nc r="F14"/>
  </rcc>
  <rcc rId="7982" sId="2">
    <oc r="K14">
      <v>1</v>
    </oc>
    <nc r="K14"/>
  </rcc>
  <rcc rId="7983" sId="2">
    <oc r="K13">
      <v>0.5</v>
    </oc>
    <nc r="K13"/>
  </rcc>
  <rcc rId="7984" sId="2" odxf="1" dxf="1">
    <oc r="G13">
      <v>0.5</v>
    </oc>
    <nc r="G13"/>
    <ndxf>
      <fill>
        <patternFill patternType="solid">
          <bgColor indexed="43"/>
        </patternFill>
      </fill>
      <alignment horizontal="center" vertical="top" readingOrder="0"/>
    </ndxf>
  </rcc>
  <rcc rId="7985" sId="2" odxf="1" dxf="1">
    <oc r="G14">
      <v>1</v>
    </oc>
    <nc r="G14"/>
    <ndxf>
      <fill>
        <patternFill patternType="solid">
          <bgColor indexed="43"/>
        </patternFill>
      </fill>
    </ndxf>
  </rcc>
  <rfmt sheetId="2" sqref="G15" start="0" length="0">
    <dxf>
      <fill>
        <patternFill patternType="solid">
          <bgColor indexed="43"/>
        </patternFill>
      </fill>
    </dxf>
  </rfmt>
  <rfmt sheetId="2" sqref="G16" start="0" length="0">
    <dxf>
      <fill>
        <patternFill patternType="solid">
          <bgColor indexed="43"/>
        </patternFill>
      </fill>
    </dxf>
  </rfmt>
  <rfmt sheetId="2" sqref="G17" start="0" length="0">
    <dxf>
      <fill>
        <patternFill patternType="solid">
          <bgColor indexed="43"/>
        </patternFill>
      </fill>
    </dxf>
  </rfmt>
  <rfmt sheetId="2" sqref="G18" start="0" length="0">
    <dxf>
      <fill>
        <patternFill patternType="solid">
          <bgColor indexed="43"/>
        </patternFill>
      </fill>
    </dxf>
  </rfmt>
  <rfmt sheetId="2" sqref="G19" start="0" length="0">
    <dxf>
      <fill>
        <patternFill patternType="solid">
          <bgColor indexed="43"/>
        </patternFill>
      </fill>
    </dxf>
  </rfmt>
  <rfmt sheetId="2" sqref="G20" start="0" length="0">
    <dxf>
      <fill>
        <patternFill patternType="solid">
          <bgColor indexed="43"/>
        </patternFill>
      </fill>
    </dxf>
  </rfmt>
  <rfmt sheetId="2" sqref="G21" start="0" length="0">
    <dxf>
      <fill>
        <patternFill patternType="solid">
          <bgColor indexed="43"/>
        </patternFill>
      </fill>
    </dxf>
  </rfmt>
  <rcc rId="7986" sId="2">
    <oc r="O13">
      <v>0.5</v>
    </oc>
    <nc r="O13"/>
  </rcc>
  <rcc rId="7987" sId="2">
    <oc r="O14">
      <v>1</v>
    </oc>
    <nc r="O14"/>
  </rcc>
  <rcc rId="7988" sId="2">
    <oc r="S14">
      <v>1</v>
    </oc>
    <nc r="S14"/>
  </rcc>
  <rcc rId="7989" sId="2">
    <oc r="S13">
      <v>0.5</v>
    </oc>
    <nc r="S13"/>
  </rcc>
  <rcc rId="7990" sId="2">
    <oc r="W13">
      <v>0.5</v>
    </oc>
    <nc r="W13"/>
  </rcc>
  <rcc rId="7991" sId="2">
    <oc r="W14">
      <v>1</v>
    </oc>
    <nc r="W14"/>
  </rcc>
  <rcc rId="7992" sId="2" numFmtId="4">
    <oc r="F26">
      <v>25000</v>
    </oc>
    <nc r="F26"/>
  </rcc>
  <rcc rId="7993" sId="2" numFmtId="4">
    <oc r="G26">
      <v>1</v>
    </oc>
    <nc r="G26"/>
  </rcc>
  <rcc rId="7994" sId="2" numFmtId="4">
    <oc r="K26">
      <v>1</v>
    </oc>
    <nc r="K26"/>
  </rcc>
  <rcc rId="7995" sId="2" numFmtId="4">
    <oc r="O26">
      <v>1</v>
    </oc>
    <nc r="O26"/>
  </rcc>
  <rcc rId="7996" sId="2" numFmtId="4">
    <oc r="S26">
      <v>1</v>
    </oc>
    <nc r="S26"/>
  </rcc>
  <rcc rId="7997" sId="2" numFmtId="4">
    <oc r="W26">
      <v>1</v>
    </oc>
    <nc r="W26"/>
  </rcc>
  <rcc rId="7998" sId="3" numFmtId="4">
    <oc r="F14">
      <v>50000</v>
    </oc>
    <nc r="F14"/>
  </rcc>
  <rcc rId="7999" sId="3" numFmtId="4">
    <oc r="F15">
      <v>50000</v>
    </oc>
    <nc r="F15"/>
  </rcc>
  <rcc rId="8000" sId="3">
    <oc r="K14">
      <v>0.5</v>
    </oc>
    <nc r="K14"/>
  </rcc>
  <rcc rId="8001" sId="3">
    <oc r="K15">
      <v>0.5</v>
    </oc>
    <nc r="K15"/>
  </rcc>
  <rcc rId="8002" sId="3" odxf="1" dxf="1">
    <oc r="G14">
      <v>0.5</v>
    </oc>
    <nc r="G14"/>
    <ndxf>
      <numFmt numFmtId="0" formatCode="General"/>
    </ndxf>
  </rcc>
  <rcc rId="8003" sId="3" odxf="1" dxf="1">
    <oc r="G15">
      <v>0.5</v>
    </oc>
    <nc r="G15"/>
    <ndxf>
      <fill>
        <patternFill patternType="solid">
          <bgColor indexed="43"/>
        </patternFill>
      </fill>
    </ndxf>
  </rcc>
  <rfmt sheetId="3" sqref="G16" start="0" length="0">
    <dxf>
      <fill>
        <patternFill patternType="solid">
          <bgColor indexed="43"/>
        </patternFill>
      </fill>
    </dxf>
  </rfmt>
  <rfmt sheetId="3" sqref="G17" start="0" length="0">
    <dxf>
      <fill>
        <patternFill patternType="solid">
          <bgColor indexed="43"/>
        </patternFill>
      </fill>
    </dxf>
  </rfmt>
  <rfmt sheetId="3" sqref="G18" start="0" length="0">
    <dxf>
      <fill>
        <patternFill patternType="solid">
          <bgColor indexed="43"/>
        </patternFill>
      </fill>
    </dxf>
  </rfmt>
  <rfmt sheetId="3" sqref="G19" start="0" length="0">
    <dxf>
      <fill>
        <patternFill patternType="solid">
          <bgColor indexed="43"/>
        </patternFill>
      </fill>
    </dxf>
  </rfmt>
  <rfmt sheetId="3" sqref="G20" start="0" length="0">
    <dxf>
      <fill>
        <patternFill patternType="solid">
          <bgColor indexed="43"/>
        </patternFill>
      </fill>
    </dxf>
  </rfmt>
  <rfmt sheetId="3" sqref="G21" start="0" length="0">
    <dxf>
      <fill>
        <patternFill patternType="solid">
          <bgColor indexed="43"/>
        </patternFill>
      </fill>
    </dxf>
  </rfmt>
  <rcc rId="8004" sId="3">
    <oc r="O14">
      <v>0.5</v>
    </oc>
    <nc r="O14"/>
  </rcc>
  <rcc rId="8005" sId="3">
    <oc r="O15">
      <v>0.5</v>
    </oc>
    <nc r="O15"/>
  </rcc>
  <rcc rId="8006" sId="3">
    <oc r="S15">
      <v>0.5</v>
    </oc>
    <nc r="S15"/>
  </rcc>
  <rcc rId="8007" sId="3">
    <oc r="S14">
      <v>0.5</v>
    </oc>
    <nc r="S14"/>
  </rcc>
  <rcc rId="8008" sId="3">
    <oc r="W14">
      <v>0.5</v>
    </oc>
    <nc r="W14"/>
  </rcc>
  <rcc rId="8009" sId="3">
    <oc r="W15">
      <v>0.5</v>
    </oc>
    <nc r="W15"/>
  </rcc>
  <rcc rId="8010" sId="3" numFmtId="4">
    <oc r="W29">
      <v>1</v>
    </oc>
    <nc r="W29"/>
  </rcc>
  <rcc rId="8011" sId="3" numFmtId="4">
    <oc r="S29">
      <v>1</v>
    </oc>
    <nc r="S29"/>
  </rcc>
  <rcc rId="8012" sId="3" numFmtId="4">
    <oc r="O29">
      <v>1</v>
    </oc>
    <nc r="O29"/>
  </rcc>
  <rcc rId="8013" sId="3" numFmtId="4">
    <oc r="K29">
      <v>1</v>
    </oc>
    <nc r="K29"/>
  </rcc>
  <rcc rId="8014" sId="3" numFmtId="4">
    <oc r="G29">
      <v>1</v>
    </oc>
    <nc r="G29"/>
  </rcc>
  <rcc rId="8015" sId="3" numFmtId="4">
    <oc r="F29">
      <v>50000</v>
    </oc>
    <nc r="F29"/>
  </rcc>
  <rcc rId="8016" sId="4" numFmtId="4">
    <oc r="F15">
      <v>125000</v>
    </oc>
    <nc r="F15"/>
  </rcc>
  <rcc rId="8017" sId="4" numFmtId="4">
    <oc r="F16">
      <v>75000</v>
    </oc>
    <nc r="F16"/>
  </rcc>
  <rcc rId="8018" sId="4">
    <oc r="G16">
      <v>0.3</v>
    </oc>
    <nc r="G16"/>
  </rcc>
  <rcc rId="8019" sId="4">
    <oc r="G15">
      <v>0.25</v>
    </oc>
    <nc r="G15"/>
  </rcc>
  <rcc rId="8020" sId="4">
    <oc r="K15">
      <v>0.25</v>
    </oc>
    <nc r="K15"/>
  </rcc>
  <rcc rId="8021" sId="4">
    <oc r="K16">
      <v>0.3</v>
    </oc>
    <nc r="K16"/>
  </rcc>
  <rcc rId="8022" sId="4">
    <oc r="O16">
      <v>0.3</v>
    </oc>
    <nc r="O16"/>
  </rcc>
  <rcc rId="8023" sId="4">
    <oc r="O15">
      <v>0.25</v>
    </oc>
    <nc r="O15"/>
  </rcc>
  <rcc rId="8024" sId="4">
    <oc r="S15">
      <v>0.25</v>
    </oc>
    <nc r="S15"/>
  </rcc>
  <rcc rId="8025" sId="4">
    <oc r="S16">
      <v>0.3</v>
    </oc>
    <nc r="S16"/>
  </rcc>
  <rcc rId="8026" sId="4">
    <oc r="W16">
      <v>0.3</v>
    </oc>
    <nc r="W16"/>
  </rcc>
  <rcc rId="8027" sId="4">
    <oc r="W15">
      <v>0.25</v>
    </oc>
    <nc r="W15"/>
  </rcc>
  <rcv guid="{7E480A89-9ADD-40D3-AD7C-1B4DAC730927}" action="delete"/>
  <rdn rId="0" localSheetId="1" customView="1" name="Z_7E480A89_9ADD_40D3_AD7C_1B4DAC730927_.wvu.Cols" hidden="1" oldHidden="1">
    <formula>'PI One'!$B:$D</formula>
    <oldFormula>'PI One'!$B:$D</oldFormula>
  </rdn>
  <rdn rId="0" localSheetId="2" customView="1" name="Z_7E480A89_9ADD_40D3_AD7C_1B4DAC730927_.wvu.Rows" hidden="1" oldHidden="1">
    <formula>'PI Two'!$12:$12,'PI Two'!$15:$21,'PI Two'!$30:$37,'PI Two'!$44:$50,'PI Two'!$57:$64</formula>
    <oldFormula>'PI Two'!$12:$12,'PI Two'!$30:$37</oldFormula>
  </rdn>
  <rdn rId="0" localSheetId="2" customView="1" name="Z_7E480A89_9ADD_40D3_AD7C_1B4DAC730927_.wvu.Cols" hidden="1" oldHidden="1">
    <formula>'PI Two'!$B:$D</formula>
    <oldFormula>'PI Two'!$B:$D</oldFormula>
  </rdn>
  <rdn rId="0" localSheetId="3" customView="1" name="Z_7E480A89_9ADD_40D3_AD7C_1B4DAC730927_.wvu.Rows" hidden="1" oldHidden="1">
    <formula>'PI Three'!$12:$13,'PI Three'!$30:$37,'PI Three'!$43:$49,'PI Three'!$56:$63</formula>
    <oldFormula>'PI Three'!$12:$13,'PI Three'!$30:$37,'PI Three'!$56:$63</oldFormula>
  </rdn>
  <rdn rId="0" localSheetId="3" customView="1" name="Z_7E480A89_9ADD_40D3_AD7C_1B4DAC730927_.wvu.Cols" hidden="1" oldHidden="1">
    <formula>'PI Three'!$B:$D</formula>
    <oldFormula>'PI Three'!$B:$D</oldFormula>
  </rdn>
  <rdn rId="0" localSheetId="4" customView="1" name="Z_7E480A89_9ADD_40D3_AD7C_1B4DAC730927_.wvu.Rows" hidden="1" oldHidden="1">
    <formula>'PI Four'!$12:$14,'PI Four'!$17:$21,'PI Four'!$30:$36,'PI Four'!$43:$49,'PI Four'!$54:$59,'PI Four'!$62:$63</formula>
    <oldFormula>'PI Four'!$12:$14,'PI Four'!$54:$59,'PI Four'!$62:$63</oldFormula>
  </rdn>
  <rdn rId="0" localSheetId="4" customView="1" name="Z_7E480A89_9ADD_40D3_AD7C_1B4DAC730927_.wvu.Cols" hidden="1" oldHidden="1">
    <formula>'PI Four'!$B:$D</formula>
    <oldFormula>'PI Four'!$B:$D</oldFormula>
  </rdn>
  <rdn rId="0" localSheetId="5" customView="1" name="Z_7E480A89_9ADD_40D3_AD7C_1B4DAC730927_.wvu.Rows" hidden="1" oldHidden="1">
    <formula>'PI Five'!$12:$14,'PI Five'!$29:$36,'PI Five'!$54:$61</formula>
    <oldFormula>'PI Five'!$12:$14,'PI Five'!$29:$36,'PI Five'!$54:$61</oldFormula>
  </rdn>
  <rdn rId="0" localSheetId="5" customView="1" name="Z_7E480A89_9ADD_40D3_AD7C_1B4DAC730927_.wvu.Cols" hidden="1" oldHidden="1">
    <formula>'PI Five'!$B:$D</formula>
    <oldFormula>'PI Five'!$B:$D</oldFormula>
  </rdn>
  <rdn rId="0" localSheetId="6" customView="1" name="Z_7E480A89_9ADD_40D3_AD7C_1B4DAC730927_.wvu.Rows" hidden="1" oldHidden="1">
    <formula>'PI Six'!$12:$16,'PI Six'!$18:$22,'PI Six'!$27:$31,'PI Six'!$33:$36,'PI Six'!$41:$46,'PI Six'!$48:$49,'PI Six'!$54:$58,'PI Six'!$60:$63</formula>
    <oldFormula>'PI Six'!$12:$16,'PI Six'!$18:$22,'PI Six'!$27:$31,'PI Six'!$33:$36,'PI Six'!$41:$46,'PI Six'!$48:$49,'PI Six'!$54:$58,'PI Six'!$60:$63</oldFormula>
  </rdn>
  <rdn rId="0" localSheetId="6" customView="1" name="Z_7E480A89_9ADD_40D3_AD7C_1B4DAC730927_.wvu.Cols" hidden="1" oldHidden="1">
    <formula>'PI Six'!$B:$D</formula>
    <oldFormula>'PI Six'!$B:$D</oldFormula>
  </rdn>
  <rdn rId="0" localSheetId="7" customView="1" name="Z_7E480A89_9ADD_40D3_AD7C_1B4DAC730927_.wvu.Rows" hidden="1" oldHidden="1">
    <formula>'PI seven &amp; eight'!$12:$17,'PI seven &amp; eight'!$20:$21,'PI seven &amp; eight'!$27:$32,'PI seven &amp; eight'!$35:$36,'PI seven &amp; eight'!$41:$47,'PI seven &amp; eight'!$49:$49,'PI seven &amp; eight'!$55:$60</formula>
    <oldFormula>'PI seven &amp; eight'!$12:$17,'PI seven &amp; eight'!$20:$21,'PI seven &amp; eight'!$27:$32,'PI seven &amp; eight'!$35:$36,'PI seven &amp; eight'!$41:$47,'PI seven &amp; eight'!$49:$49,'PI seven &amp; eight'!$55:$60</oldFormula>
  </rdn>
  <rdn rId="0" localSheetId="7" customView="1" name="Z_7E480A89_9ADD_40D3_AD7C_1B4DAC730927_.wvu.Cols" hidden="1" oldHidden="1">
    <formula>'PI seven &amp; eight'!$B:$D</formula>
    <oldFormula>'PI seven &amp; eight'!$B:$D</oldFormula>
  </rdn>
  <rdn rId="0" localSheetId="8" customView="1" name="Z_7E480A89_9ADD_40D3_AD7C_1B4DAC730927_.wvu.Rows" hidden="1" oldHidden="1">
    <formula>'PI nine &amp; ten'!$12:$19,'PI nine &amp; ten'!$27:$34,'PI nine &amp; ten'!$41:$48,'PI nine &amp; ten'!$54:$61</formula>
    <oldFormula>'PI nine &amp; ten'!$12:$19,'PI nine &amp; ten'!$27:$34,'PI nine &amp; ten'!$41:$48,'PI nine &amp; ten'!$54:$61</oldFormula>
  </rdn>
  <rdn rId="0" localSheetId="8" customView="1" name="Z_7E480A89_9ADD_40D3_AD7C_1B4DAC730927_.wvu.Cols" hidden="1" oldHidden="1">
    <formula>'PI nine &amp; ten'!$B:$D</formula>
    <oldFormula>'PI nine &amp; ten'!$B:$D</oldFormula>
  </rdn>
  <rdn rId="0" localSheetId="9" customView="1" name="Z_7E480A89_9ADD_40D3_AD7C_1B4DAC730927_.wvu.Cols" hidden="1" oldHidden="1">
    <formula>'Total Budget'!$B:$D</formula>
    <oldFormula>'Total Budget'!$B:$D</oldFormula>
  </rdn>
  <rcv guid="{7E480A89-9ADD-40D3-AD7C-1B4DAC730927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044" sId="5" numFmtId="4">
    <oc r="F15">
      <v>65000</v>
    </oc>
    <nc r="F15"/>
  </rcc>
  <rcc rId="8045" sId="5" numFmtId="4">
    <oc r="F16">
      <v>50000</v>
    </oc>
    <nc r="F16"/>
  </rcc>
  <rcc rId="8046" sId="5">
    <oc r="G16">
      <v>1</v>
    </oc>
    <nc r="G16"/>
  </rcc>
  <rcc rId="8047" sId="5">
    <oc r="G15">
      <v>1</v>
    </oc>
    <nc r="G15"/>
  </rcc>
  <rcc rId="8048" sId="5">
    <oc r="K15">
      <v>1</v>
    </oc>
    <nc r="K15"/>
  </rcc>
  <rcc rId="8049" sId="5">
    <oc r="K16">
      <v>1</v>
    </oc>
    <nc r="K16"/>
  </rcc>
  <rcc rId="8050" sId="5">
    <oc r="O16">
      <v>1</v>
    </oc>
    <nc r="O16"/>
  </rcc>
  <rcc rId="8051" sId="5">
    <oc r="O15">
      <v>1</v>
    </oc>
    <nc r="O15"/>
  </rcc>
  <rcc rId="8052" sId="5">
    <oc r="S15">
      <v>1</v>
    </oc>
    <nc r="S15"/>
  </rcc>
  <rcc rId="8053" sId="5">
    <oc r="S16">
      <v>1</v>
    </oc>
    <nc r="S16"/>
  </rcc>
  <rcc rId="8054" sId="5">
    <oc r="W15">
      <v>1</v>
    </oc>
    <nc r="W15"/>
  </rcc>
  <rcc rId="8055" sId="5">
    <oc r="W16">
      <v>1</v>
    </oc>
    <nc r="W16"/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056" sId="1" numFmtId="4">
    <nc r="F26">
      <v>100000</v>
    </nc>
  </rcc>
  <rcc rId="8057" sId="1" numFmtId="4">
    <nc r="G26">
      <v>1</v>
    </nc>
  </rcc>
  <rcc rId="8058" sId="1" numFmtId="4">
    <nc r="K26">
      <v>1</v>
    </nc>
  </rcc>
  <rcc rId="8059" sId="1" numFmtId="4">
    <nc r="O26">
      <v>1</v>
    </nc>
  </rcc>
  <rcc rId="8060" sId="1" numFmtId="4">
    <nc r="S26">
      <v>1</v>
    </nc>
  </rcc>
  <rcc rId="8061" sId="1" numFmtId="4">
    <nc r="W26">
      <v>1</v>
    </nc>
  </rcc>
  <rcc rId="8062" sId="2" numFmtId="4">
    <oc r="F29">
      <f>ROUND(B29*(1+$F$4),2)</f>
    </oc>
    <nc r="F29">
      <v>50000</v>
    </nc>
  </rcc>
  <rcc rId="8063" sId="2" numFmtId="4">
    <nc r="G29">
      <v>1</v>
    </nc>
  </rcc>
  <rcc rId="8064" sId="2" numFmtId="4">
    <nc r="K29">
      <v>1</v>
    </nc>
  </rcc>
  <rcc rId="8065" sId="2" numFmtId="4">
    <nc r="O29">
      <v>1</v>
    </nc>
  </rcc>
  <rcc rId="8066" sId="2" numFmtId="4">
    <nc r="S29">
      <v>1</v>
    </nc>
  </rcc>
  <rcc rId="8067" sId="2" numFmtId="4">
    <nc r="W29">
      <v>1</v>
    </nc>
  </rcc>
  <rcc rId="8068" sId="2">
    <oc r="H103">
      <f>ROUND(H23+H38+H52+H66+H72+H78+H87+H101+H84,0)</f>
    </oc>
    <nc r="H103">
      <f>ROUND(H23+H39+H52+H66+H72+H78+H87+H101+H84,0)</f>
    </nc>
  </rcc>
  <rcc rId="8069" sId="2">
    <oc r="L103">
      <f>ROUND(L23+L38+L52+L66+L72+L78+L87+L101+L84,0)</f>
    </oc>
    <nc r="L103">
      <f>ROUND(L23+L39+L52+L66+L72+L78+L87+L101+L84,0)</f>
    </nc>
  </rcc>
  <rcc rId="8070" sId="2">
    <oc r="P103">
      <f>ROUND(P23+P38+P52+P66+P72+P78+P87+P101+P84,0)</f>
    </oc>
    <nc r="P103">
      <f>ROUND(P23+P39+P52+P66+P72+P78+P87+P101+P84,0)</f>
    </nc>
  </rcc>
  <rcc rId="8071" sId="2">
    <oc r="T103">
      <f>ROUND(T23+T38+T52+T66+T72+T78+T87+T101+T84,0)</f>
    </oc>
    <nc r="T103">
      <f>ROUND(T23+T39+T52+T66+T72+T78+T87+T101+T84,0)</f>
    </nc>
  </rcc>
  <rcc rId="8072" sId="2">
    <oc r="X103">
      <f>ROUND(X23+X38+X52+X66+X72+X78+X87+X101+X84,0)</f>
    </oc>
    <nc r="X103">
      <f>ROUND(X23+X39+X52+X66+X72+X78+X87+X101+X84,0)</f>
    </nc>
  </rcc>
  <rcc rId="8073" sId="3" numFmtId="4">
    <oc r="F26">
      <f>ROUND(B26*(1+$F$4),2)</f>
    </oc>
    <nc r="F26">
      <v>50000</v>
    </nc>
  </rcc>
  <rcc rId="8074" sId="3" numFmtId="4">
    <nc r="G26">
      <v>1</v>
    </nc>
  </rcc>
  <rcc rId="8075" sId="3" numFmtId="4">
    <nc r="K26">
      <v>1</v>
    </nc>
  </rcc>
  <rcc rId="8076" sId="3" numFmtId="4">
    <nc r="O26">
      <v>1</v>
    </nc>
  </rcc>
  <rcc rId="8077" sId="3" numFmtId="4">
    <nc r="S26">
      <v>1</v>
    </nc>
  </rcc>
  <rcc rId="8078" sId="3" numFmtId="4">
    <nc r="W26">
      <v>1</v>
    </nc>
  </rcc>
  <rcc rId="8079" sId="3" numFmtId="4">
    <nc r="F29">
      <v>50000</v>
    </nc>
  </rcc>
  <rcc rId="8080" sId="3" numFmtId="4">
    <nc r="G29">
      <v>1</v>
    </nc>
  </rcc>
  <rcc rId="8081" sId="3" numFmtId="4">
    <nc r="K29">
      <v>1</v>
    </nc>
  </rcc>
  <rcc rId="8082" sId="3" numFmtId="4">
    <nc r="O29">
      <v>1</v>
    </nc>
  </rcc>
  <rcc rId="8083" sId="3" numFmtId="4">
    <nc r="S29">
      <v>1</v>
    </nc>
  </rcc>
  <rcc rId="8084" sId="3" numFmtId="4">
    <nc r="W29">
      <v>1</v>
    </nc>
  </rcc>
  <rcc rId="8085" sId="9">
    <oc r="H26">
      <f>ROUND(F26/9*G26,0)</f>
    </oc>
    <nc r="H26">
      <f>'PI One'!H26+'PI Two'!H26+'PI Three'!H26+'PI Four'!H26+'PI Five'!H26</f>
    </nc>
  </rcc>
  <rcc rId="8086" sId="9">
    <oc r="J26">
      <f>'PI One'!J26+'PI Two'!J26+'PI Three'!J26+'PI Four'!J26+'PI Five'!J26</f>
    </oc>
    <nc r="J26">
      <f>'PI One'!J26+'PI Two'!J26+'PI Three'!J26+'PI Four'!J26+'PI Five'!J26</f>
    </nc>
  </rcc>
  <rcc rId="8087" sId="9">
    <oc r="K26">
      <f>'PI One'!K26+'PI Two'!K26+'PI Three'!K26</f>
    </oc>
    <nc r="K26">
      <f>'PI One'!K26+'PI Two'!K26+'PI Three'!K26+'PI Four'!K26+'PI Five'!K26</f>
    </nc>
  </rcc>
  <rcc rId="8088" sId="9">
    <oc r="L26">
      <f>ROUND(J26/9*K26,0)</f>
    </oc>
    <nc r="L26">
      <f>'PI One'!L26+'PI Two'!L26+'PI Three'!L26+'PI Four'!L26+'PI Five'!L26</f>
    </nc>
  </rcc>
  <rcc rId="8089" sId="9">
    <oc r="N26">
      <f>'PI One'!N26+'PI Two'!N26+'PI Three'!N26+'PI Four'!N26+'PI Five'!N26</f>
    </oc>
    <nc r="N26">
      <f>'PI One'!N26+'PI Two'!N26+'PI Three'!N26+'PI Four'!N26+'PI Five'!N26</f>
    </nc>
  </rcc>
  <rcc rId="8090" sId="9">
    <oc r="O26">
      <f>'PI One'!O26+'PI Two'!O26+'PI Three'!O26</f>
    </oc>
    <nc r="O26">
      <f>'PI One'!O26+'PI Two'!O26+'PI Three'!O26+'PI Four'!O26+'PI Five'!O26</f>
    </nc>
  </rcc>
  <rcc rId="8091" sId="9">
    <oc r="P26">
      <f>ROUND(N26/9*O26,0)</f>
    </oc>
    <nc r="P26">
      <f>'PI One'!P26+'PI Two'!P26+'PI Three'!P26+'PI Four'!P26+'PI Five'!P26</f>
    </nc>
  </rcc>
  <rcc rId="8092" sId="9">
    <oc r="R26">
      <f>'PI One'!R26+'PI Two'!R26+'PI Three'!R26+'PI Four'!R26+'PI Five'!R26</f>
    </oc>
    <nc r="R26">
      <f>'PI One'!R26+'PI Two'!R26+'PI Three'!R26+'PI Four'!R26+'PI Five'!R26</f>
    </nc>
  </rcc>
  <rcc rId="8093" sId="9">
    <oc r="S26">
      <f>'PI One'!S26+'PI Two'!S26+'PI Three'!S26</f>
    </oc>
    <nc r="S26">
      <f>'PI One'!S26+'PI Two'!S26+'PI Three'!S26+'PI Four'!S26+'PI Five'!S26</f>
    </nc>
  </rcc>
  <rcc rId="8094" sId="9">
    <oc r="T26">
      <f>ROUND(R26/9*S26,0)</f>
    </oc>
    <nc r="T26">
      <f>'PI One'!T26+'PI Two'!T26+'PI Three'!T26+'PI Four'!T26+'PI Five'!T26</f>
    </nc>
  </rcc>
  <rcc rId="8095" sId="9">
    <oc r="V26">
      <f>'PI One'!V26+'PI Two'!V26+'PI Three'!V26+'PI Four'!V26+'PI Five'!V26</f>
    </oc>
    <nc r="V26">
      <f>'PI One'!V26+'PI Two'!V26+'PI Three'!V26+'PI Four'!V26+'PI Five'!V26</f>
    </nc>
  </rcc>
  <rcc rId="8096" sId="9">
    <oc r="W26">
      <f>'PI One'!W26+'PI Two'!W26+'PI Three'!W26</f>
    </oc>
    <nc r="W26">
      <f>'PI One'!W26+'PI Two'!W26+'PI Three'!W26+'PI Four'!W26+'PI Five'!W26</f>
    </nc>
  </rcc>
  <rcc rId="8097" sId="9">
    <oc r="X26">
      <f>ROUND(V26/9*W26,0)</f>
    </oc>
    <nc r="X26">
      <f>'PI One'!X26+'PI Two'!X26+'PI Three'!X26+'PI Four'!X26+'PI Five'!X26</f>
    </nc>
  </rcc>
  <rcv guid="{7E480A89-9ADD-40D3-AD7C-1B4DAC730927}" action="delete"/>
  <rdn rId="0" localSheetId="1" customView="1" name="Z_7E480A89_9ADD_40D3_AD7C_1B4DAC730927_.wvu.Cols" hidden="1" oldHidden="1">
    <formula>'PI One'!$B:$D</formula>
    <oldFormula>'PI One'!$B:$D</oldFormula>
  </rdn>
  <rdn rId="0" localSheetId="2" customView="1" name="Z_7E480A89_9ADD_40D3_AD7C_1B4DAC730927_.wvu.Rows" hidden="1" oldHidden="1">
    <formula>'PI Two'!$12:$12,'PI Two'!$15:$21,'PI Two'!$30:$37,'PI Two'!$44:$50,'PI Two'!$57:$64</formula>
    <oldFormula>'PI Two'!$12:$12,'PI Two'!$15:$21,'PI Two'!$30:$37,'PI Two'!$44:$50,'PI Two'!$57:$64</oldFormula>
  </rdn>
  <rdn rId="0" localSheetId="2" customView="1" name="Z_7E480A89_9ADD_40D3_AD7C_1B4DAC730927_.wvu.Cols" hidden="1" oldHidden="1">
    <formula>'PI Two'!$B:$D</formula>
    <oldFormula>'PI Two'!$B:$D</oldFormula>
  </rdn>
  <rdn rId="0" localSheetId="3" customView="1" name="Z_7E480A89_9ADD_40D3_AD7C_1B4DAC730927_.wvu.Rows" hidden="1" oldHidden="1">
    <formula>'PI Three'!$12:$13,'PI Three'!$30:$37,'PI Three'!$43:$49,'PI Three'!$56:$63</formula>
    <oldFormula>'PI Three'!$12:$13,'PI Three'!$30:$37,'PI Three'!$43:$49,'PI Three'!$56:$63</oldFormula>
  </rdn>
  <rdn rId="0" localSheetId="3" customView="1" name="Z_7E480A89_9ADD_40D3_AD7C_1B4DAC730927_.wvu.Cols" hidden="1" oldHidden="1">
    <formula>'PI Three'!$B:$D</formula>
    <oldFormula>'PI Three'!$B:$D</oldFormula>
  </rdn>
  <rdn rId="0" localSheetId="4" customView="1" name="Z_7E480A89_9ADD_40D3_AD7C_1B4DAC730927_.wvu.Rows" hidden="1" oldHidden="1">
    <formula>'PI Four'!$12:$14,'PI Four'!$17:$21,'PI Four'!$30:$36,'PI Four'!$43:$49,'PI Four'!$54:$59,'PI Four'!$62:$63</formula>
    <oldFormula>'PI Four'!$12:$14,'PI Four'!$17:$21,'PI Four'!$30:$36,'PI Four'!$43:$49,'PI Four'!$54:$59,'PI Four'!$62:$63</oldFormula>
  </rdn>
  <rdn rId="0" localSheetId="4" customView="1" name="Z_7E480A89_9ADD_40D3_AD7C_1B4DAC730927_.wvu.Cols" hidden="1" oldHidden="1">
    <formula>'PI Four'!$B:$D</formula>
    <oldFormula>'PI Four'!$B:$D</oldFormula>
  </rdn>
  <rdn rId="0" localSheetId="5" customView="1" name="Z_7E480A89_9ADD_40D3_AD7C_1B4DAC730927_.wvu.Rows" hidden="1" oldHidden="1">
    <formula>'PI Five'!$12:$14,'PI Five'!$29:$36,'PI Five'!$54:$61</formula>
    <oldFormula>'PI Five'!$12:$14,'PI Five'!$29:$36,'PI Five'!$54:$61</oldFormula>
  </rdn>
  <rdn rId="0" localSheetId="5" customView="1" name="Z_7E480A89_9ADD_40D3_AD7C_1B4DAC730927_.wvu.Cols" hidden="1" oldHidden="1">
    <formula>'PI Five'!$B:$D</formula>
    <oldFormula>'PI Five'!$B:$D</oldFormula>
  </rdn>
  <rdn rId="0" localSheetId="6" customView="1" name="Z_7E480A89_9ADD_40D3_AD7C_1B4DAC730927_.wvu.Rows" hidden="1" oldHidden="1">
    <formula>'PI Six'!$12:$16,'PI Six'!$18:$22,'PI Six'!$27:$31,'PI Six'!$33:$36,'PI Six'!$41:$46,'PI Six'!$48:$49,'PI Six'!$54:$58,'PI Six'!$60:$63</formula>
    <oldFormula>'PI Six'!$12:$16,'PI Six'!$18:$22,'PI Six'!$27:$31,'PI Six'!$33:$36,'PI Six'!$41:$46,'PI Six'!$48:$49,'PI Six'!$54:$58,'PI Six'!$60:$63</oldFormula>
  </rdn>
  <rdn rId="0" localSheetId="6" customView="1" name="Z_7E480A89_9ADD_40D3_AD7C_1B4DAC730927_.wvu.Cols" hidden="1" oldHidden="1">
    <formula>'PI Six'!$B:$D</formula>
    <oldFormula>'PI Six'!$B:$D</oldFormula>
  </rdn>
  <rdn rId="0" localSheetId="7" customView="1" name="Z_7E480A89_9ADD_40D3_AD7C_1B4DAC730927_.wvu.Rows" hidden="1" oldHidden="1">
    <formula>'PI seven &amp; eight'!$12:$17,'PI seven &amp; eight'!$20:$21,'PI seven &amp; eight'!$27:$32,'PI seven &amp; eight'!$35:$36,'PI seven &amp; eight'!$41:$47,'PI seven &amp; eight'!$49:$49,'PI seven &amp; eight'!$55:$60</formula>
    <oldFormula>'PI seven &amp; eight'!$12:$17,'PI seven &amp; eight'!$20:$21,'PI seven &amp; eight'!$27:$32,'PI seven &amp; eight'!$35:$36,'PI seven &amp; eight'!$41:$47,'PI seven &amp; eight'!$49:$49,'PI seven &amp; eight'!$55:$60</oldFormula>
  </rdn>
  <rdn rId="0" localSheetId="7" customView="1" name="Z_7E480A89_9ADD_40D3_AD7C_1B4DAC730927_.wvu.Cols" hidden="1" oldHidden="1">
    <formula>'PI seven &amp; eight'!$B:$D</formula>
    <oldFormula>'PI seven &amp; eight'!$B:$D</oldFormula>
  </rdn>
  <rdn rId="0" localSheetId="8" customView="1" name="Z_7E480A89_9ADD_40D3_AD7C_1B4DAC730927_.wvu.Rows" hidden="1" oldHidden="1">
    <formula>'PI nine &amp; ten'!$12:$19,'PI nine &amp; ten'!$27:$34,'PI nine &amp; ten'!$41:$48,'PI nine &amp; ten'!$54:$61</formula>
    <oldFormula>'PI nine &amp; ten'!$12:$19,'PI nine &amp; ten'!$27:$34,'PI nine &amp; ten'!$41:$48,'PI nine &amp; ten'!$54:$61</oldFormula>
  </rdn>
  <rdn rId="0" localSheetId="8" customView="1" name="Z_7E480A89_9ADD_40D3_AD7C_1B4DAC730927_.wvu.Cols" hidden="1" oldHidden="1">
    <formula>'PI nine &amp; ten'!$B:$D</formula>
    <oldFormula>'PI nine &amp; ten'!$B:$D</oldFormula>
  </rdn>
  <rdn rId="0" localSheetId="9" customView="1" name="Z_7E480A89_9ADD_40D3_AD7C_1B4DAC730927_.wvu.Cols" hidden="1" oldHidden="1">
    <formula>'Total Budget'!$B:$D</formula>
    <oldFormula>'Total Budget'!$B:$D</oldFormula>
  </rdn>
  <rcv guid="{7E480A89-9ADD-40D3-AD7C-1B4DAC730927}" action="add"/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4ECE92B8-BF67-46F8-8A12-FF864C598B79}" name="iroeder" id="-423694221" dateTime="2016-03-08T11:03:25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35"/>
  <sheetViews>
    <sheetView topLeftCell="A16" workbookViewId="0">
      <selection activeCell="H26" sqref="H26"/>
    </sheetView>
  </sheetViews>
  <sheetFormatPr defaultColWidth="8.6640625" defaultRowHeight="13.2" x14ac:dyDescent="0.25"/>
  <cols>
    <col min="1" max="1" width="25.6640625" style="3" customWidth="1"/>
    <col min="2" max="2" width="8.44140625" style="3" hidden="1" customWidth="1"/>
    <col min="3" max="3" width="7.44140625" style="3" hidden="1" customWidth="1"/>
    <col min="4" max="4" width="8.6640625" style="3" hidden="1" customWidth="1"/>
    <col min="5" max="5" width="0.44140625" style="3" customWidth="1"/>
    <col min="6" max="6" width="11.88671875" style="3" customWidth="1"/>
    <col min="7" max="7" width="8" style="3" bestFit="1" customWidth="1"/>
    <col min="8" max="8" width="8.6640625" style="3"/>
    <col min="9" max="9" width="0.44140625" style="3" customWidth="1"/>
    <col min="10" max="10" width="11.5546875" style="3" bestFit="1" customWidth="1"/>
    <col min="11" max="11" width="8" style="3" bestFit="1" customWidth="1"/>
    <col min="12" max="12" width="8.6640625" style="3"/>
    <col min="13" max="13" width="0.44140625" style="3" customWidth="1"/>
    <col min="14" max="14" width="8.6640625" style="3" customWidth="1"/>
    <col min="15" max="15" width="8.33203125" style="3" customWidth="1"/>
    <col min="16" max="16" width="8.6640625" style="3" customWidth="1"/>
    <col min="17" max="17" width="0.44140625" style="3" customWidth="1"/>
    <col min="18" max="18" width="10" style="3" customWidth="1"/>
    <col min="19" max="19" width="8" style="3" customWidth="1"/>
    <col min="20" max="20" width="8.6640625" style="3" customWidth="1"/>
    <col min="21" max="21" width="0.44140625" style="3" customWidth="1"/>
    <col min="22" max="22" width="9.44140625" style="3" customWidth="1"/>
    <col min="23" max="23" width="8" style="3" customWidth="1"/>
    <col min="24" max="24" width="8.6640625" style="3" customWidth="1"/>
    <col min="25" max="25" width="0.44140625" style="3" customWidth="1"/>
    <col min="26" max="26" width="10.109375" style="3" bestFit="1" customWidth="1"/>
    <col min="27" max="27" width="8.44140625" style="3" customWidth="1"/>
    <col min="28" max="28" width="1.33203125" style="3" customWidth="1"/>
    <col min="29" max="31" width="8.44140625" style="3" customWidth="1"/>
    <col min="32" max="16384" width="8.6640625" style="3"/>
  </cols>
  <sheetData>
    <row r="1" spans="1:26" x14ac:dyDescent="0.25">
      <c r="A1" s="154" t="s">
        <v>39</v>
      </c>
      <c r="B1" s="154"/>
      <c r="C1" s="154"/>
      <c r="D1" s="1"/>
      <c r="E1" s="1"/>
      <c r="F1" s="1"/>
      <c r="G1" s="1"/>
      <c r="H1" s="1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</row>
    <row r="2" spans="1:26" x14ac:dyDescent="0.25">
      <c r="A2" s="4" t="s">
        <v>40</v>
      </c>
      <c r="C2" s="1"/>
      <c r="D2" s="1"/>
      <c r="E2" s="1"/>
      <c r="F2" s="1"/>
      <c r="G2" s="1"/>
      <c r="H2" s="1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"/>
    </row>
    <row r="3" spans="1:26" ht="13.8" x14ac:dyDescent="0.25">
      <c r="A3" s="5" t="s">
        <v>41</v>
      </c>
      <c r="B3" s="6"/>
      <c r="C3" s="6"/>
      <c r="D3" s="6"/>
      <c r="E3" s="6"/>
      <c r="F3" s="118"/>
      <c r="G3" s="6"/>
      <c r="H3" s="6"/>
      <c r="I3" s="2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2"/>
    </row>
    <row r="4" spans="1:26" x14ac:dyDescent="0.25">
      <c r="A4" s="5" t="s">
        <v>42</v>
      </c>
      <c r="C4" s="6"/>
      <c r="D4" s="6"/>
      <c r="E4" s="6"/>
      <c r="F4" s="7">
        <v>0.03</v>
      </c>
      <c r="G4" s="6"/>
      <c r="H4" s="6"/>
      <c r="I4" s="2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2"/>
    </row>
    <row r="5" spans="1:26" x14ac:dyDescent="0.25">
      <c r="A5" s="8" t="s">
        <v>43</v>
      </c>
      <c r="C5" s="6"/>
      <c r="D5" s="6"/>
      <c r="E5" s="6"/>
      <c r="F5" s="7">
        <v>0.06</v>
      </c>
      <c r="G5" s="6"/>
      <c r="H5" s="6"/>
      <c r="I5" s="2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2"/>
    </row>
    <row r="6" spans="1:26" x14ac:dyDescent="0.25">
      <c r="B6" s="155" t="s">
        <v>45</v>
      </c>
      <c r="C6" s="155"/>
      <c r="D6" s="155"/>
      <c r="E6" s="9"/>
      <c r="G6" s="137" t="s">
        <v>35</v>
      </c>
      <c r="H6" s="128"/>
      <c r="I6" s="9"/>
      <c r="K6" s="137" t="s">
        <v>119</v>
      </c>
      <c r="L6" s="129"/>
      <c r="M6" s="9"/>
      <c r="O6" s="137" t="s">
        <v>123</v>
      </c>
      <c r="P6" s="129"/>
      <c r="Q6" s="9"/>
      <c r="S6" s="137" t="s">
        <v>127</v>
      </c>
      <c r="T6" s="129"/>
      <c r="U6" s="9"/>
      <c r="W6" s="137" t="s">
        <v>128</v>
      </c>
      <c r="X6" s="129"/>
      <c r="Y6" s="9"/>
      <c r="Z6" s="10" t="s">
        <v>49</v>
      </c>
    </row>
    <row r="7" spans="1:26" ht="26.4" x14ac:dyDescent="0.25">
      <c r="B7" s="11" t="s">
        <v>50</v>
      </c>
      <c r="C7" s="12"/>
      <c r="D7" s="13"/>
      <c r="E7" s="9"/>
      <c r="F7" s="11" t="s">
        <v>50</v>
      </c>
      <c r="G7" s="12">
        <v>42552</v>
      </c>
      <c r="H7" s="121"/>
      <c r="I7" s="9"/>
      <c r="J7" s="11" t="s">
        <v>50</v>
      </c>
      <c r="K7" s="12">
        <v>42917</v>
      </c>
      <c r="L7" s="134"/>
      <c r="M7" s="9"/>
      <c r="N7" s="11" t="s">
        <v>50</v>
      </c>
      <c r="O7" s="12">
        <v>43282</v>
      </c>
      <c r="P7" s="134"/>
      <c r="Q7" s="9"/>
      <c r="R7" s="11" t="s">
        <v>50</v>
      </c>
      <c r="S7" s="12">
        <v>43647</v>
      </c>
      <c r="T7" s="134"/>
      <c r="U7" s="9"/>
      <c r="V7" s="11" t="s">
        <v>50</v>
      </c>
      <c r="W7" s="12">
        <v>44013</v>
      </c>
      <c r="X7" s="134"/>
      <c r="Y7" s="9"/>
      <c r="Z7" s="14">
        <f>G7</f>
        <v>42552</v>
      </c>
    </row>
    <row r="8" spans="1:26" x14ac:dyDescent="0.25">
      <c r="B8" s="11" t="s">
        <v>51</v>
      </c>
      <c r="C8" s="12"/>
      <c r="D8" s="13"/>
      <c r="E8" s="9"/>
      <c r="F8" s="11" t="s">
        <v>51</v>
      </c>
      <c r="G8" s="12">
        <v>42916</v>
      </c>
      <c r="H8" s="121"/>
      <c r="I8" s="9"/>
      <c r="J8" s="11" t="s">
        <v>51</v>
      </c>
      <c r="K8" s="12">
        <v>43281</v>
      </c>
      <c r="L8" s="134"/>
      <c r="M8" s="9"/>
      <c r="N8" s="11" t="s">
        <v>51</v>
      </c>
      <c r="O8" s="12">
        <v>43646</v>
      </c>
      <c r="P8" s="134"/>
      <c r="Q8" s="9"/>
      <c r="R8" s="11" t="s">
        <v>51</v>
      </c>
      <c r="S8" s="12">
        <v>44012</v>
      </c>
      <c r="T8" s="134"/>
      <c r="U8" s="9"/>
      <c r="V8" s="11" t="s">
        <v>51</v>
      </c>
      <c r="W8" s="12">
        <v>44377</v>
      </c>
      <c r="X8" s="134"/>
      <c r="Y8" s="9"/>
      <c r="Z8" s="14">
        <f>W8</f>
        <v>44377</v>
      </c>
    </row>
    <row r="9" spans="1:26" x14ac:dyDescent="0.25">
      <c r="A9" s="15" t="s">
        <v>52</v>
      </c>
      <c r="B9" s="3" t="s">
        <v>53</v>
      </c>
      <c r="D9" s="16">
        <f>ROUND((C8-C7)/30,0)</f>
        <v>0</v>
      </c>
      <c r="E9" s="17"/>
      <c r="F9" s="3" t="s">
        <v>53</v>
      </c>
      <c r="H9" s="16">
        <f>ROUND((G8-G7)/30,0)</f>
        <v>12</v>
      </c>
      <c r="I9" s="17"/>
      <c r="J9" s="3" t="s">
        <v>53</v>
      </c>
      <c r="L9" s="16">
        <f>ROUND((K8-K7)/30,0)</f>
        <v>12</v>
      </c>
      <c r="M9" s="17"/>
      <c r="N9" s="3" t="s">
        <v>53</v>
      </c>
      <c r="P9" s="16">
        <f>ROUND((O8-O7)/30,0)</f>
        <v>12</v>
      </c>
      <c r="Q9" s="17"/>
      <c r="R9" s="3" t="s">
        <v>53</v>
      </c>
      <c r="T9" s="16">
        <f>ROUND((S8-S7)/30,0)</f>
        <v>12</v>
      </c>
      <c r="U9" s="17"/>
      <c r="V9" s="3" t="s">
        <v>53</v>
      </c>
      <c r="X9" s="16">
        <f>ROUND((W8-W7)/30,0)</f>
        <v>12</v>
      </c>
      <c r="Y9" s="17"/>
      <c r="Z9" s="18">
        <f>ROUND(D9+H9+L9+P9+T9+X9,0)</f>
        <v>60</v>
      </c>
    </row>
    <row r="10" spans="1:26" x14ac:dyDescent="0.25">
      <c r="A10" s="19" t="s">
        <v>54</v>
      </c>
      <c r="B10" s="2"/>
      <c r="C10" s="2"/>
      <c r="E10" s="21"/>
      <c r="F10" s="2"/>
      <c r="G10" s="2"/>
      <c r="I10" s="21"/>
      <c r="J10" s="2"/>
      <c r="K10" s="2"/>
      <c r="M10" s="21"/>
      <c r="N10" s="2"/>
      <c r="O10" s="2"/>
      <c r="Q10" s="21"/>
      <c r="R10" s="2"/>
      <c r="S10" s="2"/>
      <c r="U10" s="21"/>
      <c r="V10" s="2"/>
      <c r="W10" s="2"/>
      <c r="Y10" s="21"/>
      <c r="Z10" s="20"/>
    </row>
    <row r="11" spans="1:26" x14ac:dyDescent="0.25">
      <c r="A11" s="22" t="s">
        <v>55</v>
      </c>
      <c r="B11" s="23" t="s">
        <v>56</v>
      </c>
      <c r="C11" s="23" t="s">
        <v>57</v>
      </c>
      <c r="D11" s="24" t="s">
        <v>58</v>
      </c>
      <c r="E11" s="21"/>
      <c r="F11" s="23" t="s">
        <v>56</v>
      </c>
      <c r="G11" s="23" t="s">
        <v>125</v>
      </c>
      <c r="H11" s="24" t="s">
        <v>58</v>
      </c>
      <c r="I11" s="21"/>
      <c r="J11" s="23" t="s">
        <v>56</v>
      </c>
      <c r="K11" s="23" t="s">
        <v>125</v>
      </c>
      <c r="L11" s="24" t="s">
        <v>58</v>
      </c>
      <c r="M11" s="21"/>
      <c r="N11" s="23" t="s">
        <v>56</v>
      </c>
      <c r="O11" s="23" t="s">
        <v>126</v>
      </c>
      <c r="P11" s="24" t="s">
        <v>58</v>
      </c>
      <c r="Q11" s="21"/>
      <c r="R11" s="23" t="s">
        <v>56</v>
      </c>
      <c r="S11" s="23" t="s">
        <v>125</v>
      </c>
      <c r="T11" s="24" t="s">
        <v>58</v>
      </c>
      <c r="U11" s="21"/>
      <c r="V11" s="23" t="s">
        <v>56</v>
      </c>
      <c r="W11" s="23" t="s">
        <v>125</v>
      </c>
      <c r="X11" s="24" t="s">
        <v>58</v>
      </c>
      <c r="Y11" s="21"/>
      <c r="Z11" s="20"/>
    </row>
    <row r="12" spans="1:26" x14ac:dyDescent="0.25">
      <c r="A12" s="3" t="s">
        <v>59</v>
      </c>
      <c r="B12" s="25"/>
      <c r="C12" s="26"/>
      <c r="D12" s="27">
        <f>ROUND(B12/195*C12,0)</f>
        <v>0</v>
      </c>
      <c r="E12" s="21"/>
      <c r="F12" s="146"/>
      <c r="G12" s="26"/>
      <c r="H12" s="27">
        <f>ROUND(F12/9*G12,0)</f>
        <v>0</v>
      </c>
      <c r="I12" s="21"/>
      <c r="J12" s="146">
        <f>ROUND(F12*(1+$F$4),0)</f>
        <v>0</v>
      </c>
      <c r="K12" s="26"/>
      <c r="L12" s="27">
        <f>ROUND(J12/9*K12,0)</f>
        <v>0</v>
      </c>
      <c r="M12" s="21"/>
      <c r="N12" s="146">
        <f>ROUND(J12*(1+$F$4),0)</f>
        <v>0</v>
      </c>
      <c r="O12" s="26"/>
      <c r="P12" s="27">
        <f>ROUND(N12/9*O12,0)</f>
        <v>0</v>
      </c>
      <c r="Q12" s="21"/>
      <c r="R12" s="146">
        <f>ROUND(N12*(1+$F$4),0)</f>
        <v>0</v>
      </c>
      <c r="S12" s="26"/>
      <c r="T12" s="27">
        <f>ROUND(R12/9*S12,0)</f>
        <v>0</v>
      </c>
      <c r="U12" s="21"/>
      <c r="V12" s="146">
        <f>ROUND(R12*(1+$F$4),0)</f>
        <v>0</v>
      </c>
      <c r="W12" s="26"/>
      <c r="X12" s="27">
        <f>ROUND(V12/9*W12,0)</f>
        <v>0</v>
      </c>
      <c r="Y12" s="21"/>
      <c r="Z12" s="18">
        <f>ROUND(D12+H12+L12+P12+T12+X12,0)</f>
        <v>0</v>
      </c>
    </row>
    <row r="13" spans="1:26" ht="15.75" customHeight="1" x14ac:dyDescent="0.25">
      <c r="A13" s="38" t="s">
        <v>59</v>
      </c>
      <c r="B13" s="25"/>
      <c r="C13" s="26"/>
      <c r="D13" s="27">
        <f t="shared" ref="D13:D18" si="0">ROUND(B13/195*C13,0)</f>
        <v>0</v>
      </c>
      <c r="E13" s="21"/>
      <c r="F13" s="146"/>
      <c r="G13" s="26"/>
      <c r="H13" s="27">
        <f t="shared" ref="H13:H21" si="1">ROUND(F13/9*G13,0)</f>
        <v>0</v>
      </c>
      <c r="I13" s="21"/>
      <c r="J13" s="146">
        <f t="shared" ref="J13:J21" si="2">ROUND(F13*(1+$F$4),0)</f>
        <v>0</v>
      </c>
      <c r="K13" s="26"/>
      <c r="L13" s="27">
        <f t="shared" ref="L13:L21" si="3">ROUND(J13/9*K13,0)</f>
        <v>0</v>
      </c>
      <c r="M13" s="21"/>
      <c r="N13" s="146">
        <f t="shared" ref="N13:N21" si="4">ROUND(J13*(1+$F$4),0)</f>
        <v>0</v>
      </c>
      <c r="O13" s="26"/>
      <c r="P13" s="27">
        <f t="shared" ref="P13:P21" si="5">ROUND(N13/9*O13,0)</f>
        <v>0</v>
      </c>
      <c r="Q13" s="21"/>
      <c r="R13" s="146">
        <f t="shared" ref="R13:R21" si="6">ROUND(N13*(1+$F$4),0)</f>
        <v>0</v>
      </c>
      <c r="S13" s="26"/>
      <c r="T13" s="27">
        <f t="shared" ref="T13:T21" si="7">ROUND(R13/9*S13,0)</f>
        <v>0</v>
      </c>
      <c r="U13" s="21"/>
      <c r="V13" s="146">
        <f t="shared" ref="V13:V21" si="8">ROUND(R13*(1+$F$4),0)</f>
        <v>0</v>
      </c>
      <c r="W13" s="26"/>
      <c r="X13" s="27">
        <f t="shared" ref="X13:X21" si="9">ROUND(V13/9*W13,0)</f>
        <v>0</v>
      </c>
      <c r="Y13" s="21"/>
      <c r="Z13" s="18">
        <f>ROUND(D13+H13+L13+P13+T13+X13,0)</f>
        <v>0</v>
      </c>
    </row>
    <row r="14" spans="1:26" ht="15.75" customHeight="1" x14ac:dyDescent="0.25">
      <c r="A14" s="3" t="s">
        <v>59</v>
      </c>
      <c r="B14" s="25"/>
      <c r="C14" s="26"/>
      <c r="D14" s="27">
        <f t="shared" si="0"/>
        <v>0</v>
      </c>
      <c r="E14" s="30"/>
      <c r="F14" s="146"/>
      <c r="G14" s="26"/>
      <c r="H14" s="27">
        <f t="shared" si="1"/>
        <v>0</v>
      </c>
      <c r="I14" s="21"/>
      <c r="J14" s="146">
        <f t="shared" si="2"/>
        <v>0</v>
      </c>
      <c r="K14" s="26"/>
      <c r="L14" s="27">
        <f t="shared" si="3"/>
        <v>0</v>
      </c>
      <c r="M14" s="21"/>
      <c r="N14" s="146">
        <f t="shared" si="4"/>
        <v>0</v>
      </c>
      <c r="O14" s="26"/>
      <c r="P14" s="27">
        <f t="shared" si="5"/>
        <v>0</v>
      </c>
      <c r="Q14" s="21"/>
      <c r="R14" s="146">
        <f t="shared" si="6"/>
        <v>0</v>
      </c>
      <c r="S14" s="26"/>
      <c r="T14" s="27">
        <f t="shared" si="7"/>
        <v>0</v>
      </c>
      <c r="U14" s="21"/>
      <c r="V14" s="146">
        <f t="shared" si="8"/>
        <v>0</v>
      </c>
      <c r="W14" s="26"/>
      <c r="X14" s="114">
        <f t="shared" ref="X14" si="10">ROUND(T14*(1+$F$4),0)</f>
        <v>0</v>
      </c>
      <c r="Y14" s="21"/>
      <c r="Z14" s="18">
        <f t="shared" ref="Z14:Z21" si="11">ROUND(D14+H14+L14+P14+T14+X14,0)</f>
        <v>0</v>
      </c>
    </row>
    <row r="15" spans="1:26" ht="15.75" customHeight="1" x14ac:dyDescent="0.25">
      <c r="A15" s="3" t="s">
        <v>59</v>
      </c>
      <c r="B15" s="25"/>
      <c r="C15" s="26"/>
      <c r="D15" s="27">
        <f t="shared" si="0"/>
        <v>0</v>
      </c>
      <c r="E15" s="30"/>
      <c r="F15" s="146"/>
      <c r="G15" s="26"/>
      <c r="H15" s="27">
        <f t="shared" si="1"/>
        <v>0</v>
      </c>
      <c r="I15" s="21"/>
      <c r="J15" s="146">
        <f t="shared" si="2"/>
        <v>0</v>
      </c>
      <c r="K15" s="26"/>
      <c r="L15" s="27">
        <f t="shared" si="3"/>
        <v>0</v>
      </c>
      <c r="M15" s="21"/>
      <c r="N15" s="146">
        <f t="shared" si="4"/>
        <v>0</v>
      </c>
      <c r="O15" s="26"/>
      <c r="P15" s="27">
        <f t="shared" si="5"/>
        <v>0</v>
      </c>
      <c r="Q15" s="21"/>
      <c r="R15" s="146">
        <f t="shared" si="6"/>
        <v>0</v>
      </c>
      <c r="S15" s="26"/>
      <c r="T15" s="27">
        <f t="shared" si="7"/>
        <v>0</v>
      </c>
      <c r="U15" s="21"/>
      <c r="V15" s="146">
        <f t="shared" si="8"/>
        <v>0</v>
      </c>
      <c r="W15" s="26"/>
      <c r="X15" s="27">
        <f t="shared" si="9"/>
        <v>0</v>
      </c>
      <c r="Y15" s="21"/>
      <c r="Z15" s="18">
        <f t="shared" si="11"/>
        <v>0</v>
      </c>
    </row>
    <row r="16" spans="1:26" ht="15.75" customHeight="1" x14ac:dyDescent="0.25">
      <c r="A16" s="3" t="s">
        <v>59</v>
      </c>
      <c r="B16" s="25"/>
      <c r="C16" s="26"/>
      <c r="D16" s="27">
        <f t="shared" si="0"/>
        <v>0</v>
      </c>
      <c r="E16" s="30"/>
      <c r="F16" s="146"/>
      <c r="G16" s="26"/>
      <c r="H16" s="27">
        <f t="shared" si="1"/>
        <v>0</v>
      </c>
      <c r="I16" s="21"/>
      <c r="J16" s="146">
        <f t="shared" si="2"/>
        <v>0</v>
      </c>
      <c r="K16" s="26"/>
      <c r="L16" s="27">
        <f t="shared" si="3"/>
        <v>0</v>
      </c>
      <c r="M16" s="21"/>
      <c r="N16" s="146">
        <f t="shared" si="4"/>
        <v>0</v>
      </c>
      <c r="O16" s="26"/>
      <c r="P16" s="27">
        <f t="shared" si="5"/>
        <v>0</v>
      </c>
      <c r="Q16" s="21"/>
      <c r="R16" s="146">
        <f t="shared" si="6"/>
        <v>0</v>
      </c>
      <c r="S16" s="26"/>
      <c r="T16" s="27">
        <f t="shared" si="7"/>
        <v>0</v>
      </c>
      <c r="U16" s="21"/>
      <c r="V16" s="146">
        <f t="shared" si="8"/>
        <v>0</v>
      </c>
      <c r="W16" s="26"/>
      <c r="X16" s="27">
        <f t="shared" si="9"/>
        <v>0</v>
      </c>
      <c r="Y16" s="21"/>
      <c r="Z16" s="18">
        <f t="shared" si="11"/>
        <v>0</v>
      </c>
    </row>
    <row r="17" spans="1:26" ht="15.75" customHeight="1" x14ac:dyDescent="0.25">
      <c r="A17" s="3" t="s">
        <v>59</v>
      </c>
      <c r="B17" s="25"/>
      <c r="C17" s="26"/>
      <c r="D17" s="27">
        <f t="shared" si="0"/>
        <v>0</v>
      </c>
      <c r="E17" s="30"/>
      <c r="F17" s="146"/>
      <c r="G17" s="26"/>
      <c r="H17" s="27">
        <f>ROUND(F17/9*G17,0)</f>
        <v>0</v>
      </c>
      <c r="I17" s="21"/>
      <c r="J17" s="146">
        <f t="shared" si="2"/>
        <v>0</v>
      </c>
      <c r="K17" s="26"/>
      <c r="L17" s="27">
        <f t="shared" si="3"/>
        <v>0</v>
      </c>
      <c r="M17" s="21"/>
      <c r="N17" s="146">
        <f t="shared" si="4"/>
        <v>0</v>
      </c>
      <c r="O17" s="26"/>
      <c r="P17" s="27">
        <f t="shared" si="5"/>
        <v>0</v>
      </c>
      <c r="Q17" s="21"/>
      <c r="R17" s="146">
        <f t="shared" si="6"/>
        <v>0</v>
      </c>
      <c r="S17" s="26"/>
      <c r="T17" s="27">
        <f t="shared" si="7"/>
        <v>0</v>
      </c>
      <c r="U17" s="21"/>
      <c r="V17" s="146">
        <f t="shared" si="8"/>
        <v>0</v>
      </c>
      <c r="W17" s="26"/>
      <c r="X17" s="27">
        <f t="shared" si="9"/>
        <v>0</v>
      </c>
      <c r="Y17" s="21"/>
      <c r="Z17" s="18">
        <f t="shared" si="11"/>
        <v>0</v>
      </c>
    </row>
    <row r="18" spans="1:26" ht="15.75" customHeight="1" x14ac:dyDescent="0.25">
      <c r="A18" s="3" t="s">
        <v>59</v>
      </c>
      <c r="B18" s="25"/>
      <c r="C18" s="26"/>
      <c r="D18" s="27">
        <f t="shared" si="0"/>
        <v>0</v>
      </c>
      <c r="E18" s="30"/>
      <c r="F18" s="146"/>
      <c r="G18" s="26"/>
      <c r="H18" s="27">
        <f t="shared" si="1"/>
        <v>0</v>
      </c>
      <c r="I18" s="21"/>
      <c r="J18" s="146">
        <f t="shared" si="2"/>
        <v>0</v>
      </c>
      <c r="K18" s="26"/>
      <c r="L18" s="27">
        <f t="shared" si="3"/>
        <v>0</v>
      </c>
      <c r="M18" s="21"/>
      <c r="N18" s="146">
        <f t="shared" si="4"/>
        <v>0</v>
      </c>
      <c r="O18" s="26"/>
      <c r="P18" s="27">
        <f t="shared" si="5"/>
        <v>0</v>
      </c>
      <c r="Q18" s="21"/>
      <c r="R18" s="146">
        <f t="shared" si="6"/>
        <v>0</v>
      </c>
      <c r="S18" s="26"/>
      <c r="T18" s="27">
        <f t="shared" si="7"/>
        <v>0</v>
      </c>
      <c r="U18" s="21"/>
      <c r="V18" s="146">
        <f t="shared" si="8"/>
        <v>0</v>
      </c>
      <c r="W18" s="26"/>
      <c r="X18" s="27">
        <f t="shared" si="9"/>
        <v>0</v>
      </c>
      <c r="Y18" s="21"/>
      <c r="Z18" s="18">
        <f t="shared" si="11"/>
        <v>0</v>
      </c>
    </row>
    <row r="19" spans="1:26" ht="15.75" customHeight="1" x14ac:dyDescent="0.25">
      <c r="A19" s="3" t="s">
        <v>59</v>
      </c>
      <c r="B19" s="25"/>
      <c r="C19" s="26"/>
      <c r="D19" s="27">
        <f>ROUND(B19/195*C19,0)</f>
        <v>0</v>
      </c>
      <c r="E19" s="30"/>
      <c r="F19" s="146"/>
      <c r="G19" s="26"/>
      <c r="H19" s="27">
        <f t="shared" si="1"/>
        <v>0</v>
      </c>
      <c r="I19" s="21"/>
      <c r="J19" s="146">
        <f t="shared" si="2"/>
        <v>0</v>
      </c>
      <c r="K19" s="26"/>
      <c r="L19" s="27">
        <f t="shared" si="3"/>
        <v>0</v>
      </c>
      <c r="M19" s="21"/>
      <c r="N19" s="146">
        <f t="shared" si="4"/>
        <v>0</v>
      </c>
      <c r="O19" s="26"/>
      <c r="P19" s="27">
        <f t="shared" si="5"/>
        <v>0</v>
      </c>
      <c r="Q19" s="21"/>
      <c r="R19" s="146">
        <f t="shared" si="6"/>
        <v>0</v>
      </c>
      <c r="S19" s="26"/>
      <c r="T19" s="27">
        <f t="shared" si="7"/>
        <v>0</v>
      </c>
      <c r="U19" s="21"/>
      <c r="V19" s="146">
        <f t="shared" si="8"/>
        <v>0</v>
      </c>
      <c r="W19" s="26"/>
      <c r="X19" s="27">
        <f t="shared" si="9"/>
        <v>0</v>
      </c>
      <c r="Y19" s="21"/>
      <c r="Z19" s="18">
        <f t="shared" si="11"/>
        <v>0</v>
      </c>
    </row>
    <row r="20" spans="1:26" ht="15.75" customHeight="1" x14ac:dyDescent="0.25">
      <c r="A20" s="3" t="s">
        <v>59</v>
      </c>
      <c r="B20" s="25"/>
      <c r="C20" s="26"/>
      <c r="D20" s="27">
        <f>ROUND(B20/195*C20,0)</f>
        <v>0</v>
      </c>
      <c r="E20" s="30"/>
      <c r="F20" s="146"/>
      <c r="G20" s="26"/>
      <c r="H20" s="27">
        <f t="shared" si="1"/>
        <v>0</v>
      </c>
      <c r="I20" s="21"/>
      <c r="J20" s="146">
        <f t="shared" si="2"/>
        <v>0</v>
      </c>
      <c r="K20" s="26"/>
      <c r="L20" s="27">
        <f t="shared" si="3"/>
        <v>0</v>
      </c>
      <c r="M20" s="21"/>
      <c r="N20" s="146">
        <f t="shared" si="4"/>
        <v>0</v>
      </c>
      <c r="O20" s="26"/>
      <c r="P20" s="27">
        <f t="shared" si="5"/>
        <v>0</v>
      </c>
      <c r="Q20" s="21"/>
      <c r="R20" s="146">
        <f t="shared" si="6"/>
        <v>0</v>
      </c>
      <c r="S20" s="26"/>
      <c r="T20" s="27">
        <f t="shared" si="7"/>
        <v>0</v>
      </c>
      <c r="U20" s="21"/>
      <c r="V20" s="146">
        <f t="shared" si="8"/>
        <v>0</v>
      </c>
      <c r="W20" s="26"/>
      <c r="X20" s="27">
        <f t="shared" si="9"/>
        <v>0</v>
      </c>
      <c r="Y20" s="21"/>
      <c r="Z20" s="18">
        <f t="shared" si="11"/>
        <v>0</v>
      </c>
    </row>
    <row r="21" spans="1:26" ht="15.75" customHeight="1" x14ac:dyDescent="0.25">
      <c r="A21" s="3" t="s">
        <v>59</v>
      </c>
      <c r="B21" s="25"/>
      <c r="C21" s="26"/>
      <c r="D21" s="27">
        <f>ROUND(B21/195*C21,0)</f>
        <v>0</v>
      </c>
      <c r="E21" s="30"/>
      <c r="F21" s="146"/>
      <c r="G21" s="26"/>
      <c r="H21" s="27">
        <f t="shared" si="1"/>
        <v>0</v>
      </c>
      <c r="I21" s="21"/>
      <c r="J21" s="146">
        <f t="shared" si="2"/>
        <v>0</v>
      </c>
      <c r="K21" s="26"/>
      <c r="L21" s="27">
        <f t="shared" si="3"/>
        <v>0</v>
      </c>
      <c r="M21" s="21"/>
      <c r="N21" s="146">
        <f t="shared" si="4"/>
        <v>0</v>
      </c>
      <c r="O21" s="26"/>
      <c r="P21" s="27">
        <f t="shared" si="5"/>
        <v>0</v>
      </c>
      <c r="Q21" s="21"/>
      <c r="R21" s="146">
        <f t="shared" si="6"/>
        <v>0</v>
      </c>
      <c r="S21" s="26"/>
      <c r="T21" s="27">
        <f t="shared" si="7"/>
        <v>0</v>
      </c>
      <c r="U21" s="21"/>
      <c r="V21" s="146">
        <f t="shared" si="8"/>
        <v>0</v>
      </c>
      <c r="W21" s="26"/>
      <c r="X21" s="27">
        <f t="shared" si="9"/>
        <v>0</v>
      </c>
      <c r="Y21" s="21"/>
      <c r="Z21" s="18">
        <f t="shared" si="11"/>
        <v>0</v>
      </c>
    </row>
    <row r="22" spans="1:26" ht="13.95" customHeight="1" x14ac:dyDescent="0.25">
      <c r="D22" s="27"/>
      <c r="E22" s="30"/>
      <c r="F22" s="20"/>
      <c r="G22" s="15"/>
      <c r="H22" s="43"/>
      <c r="I22" s="30"/>
      <c r="J22" s="20"/>
      <c r="K22" s="15"/>
      <c r="L22" s="43"/>
      <c r="M22" s="30"/>
      <c r="O22" s="15"/>
      <c r="P22" s="43"/>
      <c r="Q22" s="30"/>
      <c r="S22" s="15"/>
      <c r="T22" s="43"/>
      <c r="U22" s="30"/>
      <c r="W22" s="15"/>
      <c r="X22" s="43"/>
      <c r="Y22" s="30"/>
      <c r="Z22" s="105"/>
    </row>
    <row r="23" spans="1:26" x14ac:dyDescent="0.25">
      <c r="A23" s="15" t="s">
        <v>60</v>
      </c>
      <c r="B23" s="28"/>
      <c r="C23" s="15"/>
      <c r="D23" s="27">
        <f>ROUND(SUM(D12:D22),0)</f>
        <v>0</v>
      </c>
      <c r="E23" s="32"/>
      <c r="F23" s="20"/>
      <c r="G23" s="15"/>
      <c r="H23" s="27">
        <f>ROUND(SUM(H12:H22),0)</f>
        <v>0</v>
      </c>
      <c r="I23" s="32"/>
      <c r="J23" s="20"/>
      <c r="K23" s="15"/>
      <c r="L23" s="27">
        <f>ROUND(SUM(L12:L22),0)</f>
        <v>0</v>
      </c>
      <c r="M23" s="32"/>
      <c r="O23" s="15"/>
      <c r="P23" s="27">
        <f>ROUND(SUM(P12:P22),0)</f>
        <v>0</v>
      </c>
      <c r="Q23" s="32"/>
      <c r="S23" s="15"/>
      <c r="T23" s="27">
        <f>ROUND(SUM(T12:T22),0)</f>
        <v>0</v>
      </c>
      <c r="U23" s="32"/>
      <c r="W23" s="15"/>
      <c r="X23" s="27">
        <f>ROUND(SUM(X12:X22),0)</f>
        <v>0</v>
      </c>
      <c r="Y23" s="32"/>
      <c r="Z23" s="18">
        <f>ROUND(D23+H23+L23+P23+T23+X23,0)</f>
        <v>0</v>
      </c>
    </row>
    <row r="24" spans="1:26" ht="6" customHeight="1" x14ac:dyDescent="0.25">
      <c r="A24" s="15"/>
      <c r="B24" s="28"/>
      <c r="C24" s="15"/>
      <c r="D24" s="27"/>
      <c r="E24" s="32"/>
      <c r="F24" s="20"/>
      <c r="G24" s="15"/>
      <c r="H24" s="27"/>
      <c r="I24" s="32"/>
      <c r="J24" s="20"/>
      <c r="K24" s="15"/>
      <c r="L24" s="27"/>
      <c r="M24" s="32"/>
      <c r="O24" s="15"/>
      <c r="P24" s="27"/>
      <c r="Q24" s="32"/>
      <c r="S24" s="15"/>
      <c r="T24" s="27"/>
      <c r="U24" s="32"/>
      <c r="W24" s="15"/>
      <c r="X24" s="27"/>
      <c r="Y24" s="32"/>
      <c r="Z24" s="27"/>
    </row>
    <row r="25" spans="1:26" x14ac:dyDescent="0.25">
      <c r="A25" s="23" t="s">
        <v>122</v>
      </c>
      <c r="B25" s="33" t="s">
        <v>56</v>
      </c>
      <c r="C25" s="23" t="s">
        <v>62</v>
      </c>
      <c r="D25" s="27"/>
      <c r="E25" s="32"/>
      <c r="F25" s="33" t="s">
        <v>56</v>
      </c>
      <c r="G25" s="23" t="s">
        <v>62</v>
      </c>
      <c r="H25" s="27"/>
      <c r="I25" s="32"/>
      <c r="J25" s="23" t="s">
        <v>56</v>
      </c>
      <c r="K25" s="23" t="s">
        <v>62</v>
      </c>
      <c r="L25" s="27"/>
      <c r="M25" s="32"/>
      <c r="N25" s="23" t="s">
        <v>56</v>
      </c>
      <c r="O25" s="23" t="s">
        <v>62</v>
      </c>
      <c r="P25" s="27"/>
      <c r="Q25" s="32"/>
      <c r="R25" s="23" t="s">
        <v>56</v>
      </c>
      <c r="S25" s="23" t="s">
        <v>62</v>
      </c>
      <c r="T25" s="27"/>
      <c r="U25" s="32"/>
      <c r="V25" s="23" t="s">
        <v>56</v>
      </c>
      <c r="W25" s="23" t="s">
        <v>62</v>
      </c>
      <c r="X25" s="27"/>
      <c r="Y25" s="32"/>
      <c r="Z25" s="27"/>
    </row>
    <row r="26" spans="1:26" x14ac:dyDescent="0.25">
      <c r="A26" s="15" t="s">
        <v>63</v>
      </c>
      <c r="B26" s="34"/>
      <c r="C26" s="35"/>
      <c r="D26" s="27">
        <f>ROUND(B26/9*C26,0)</f>
        <v>0</v>
      </c>
      <c r="E26" s="32"/>
      <c r="F26" s="20">
        <v>100000</v>
      </c>
      <c r="G26" s="36">
        <v>1</v>
      </c>
      <c r="H26" s="27">
        <f>ROUND(F26/9*G26,0)</f>
        <v>11111</v>
      </c>
      <c r="I26" s="32"/>
      <c r="J26" s="20">
        <f>ROUND(F26*(1+$F$4),2)</f>
        <v>103000</v>
      </c>
      <c r="K26" s="36">
        <v>1</v>
      </c>
      <c r="L26" s="27">
        <f>ROUND(J26/9*K26,0)</f>
        <v>11444</v>
      </c>
      <c r="M26" s="32"/>
      <c r="N26" s="20">
        <f>ROUND(J26*(1+$F$4),2)</f>
        <v>106090</v>
      </c>
      <c r="O26" s="36">
        <v>1</v>
      </c>
      <c r="P26" s="27">
        <f>ROUND(N26/9*O26,0)</f>
        <v>11788</v>
      </c>
      <c r="Q26" s="32"/>
      <c r="R26" s="20">
        <f>ROUND(N26*(1+$F$4),2)</f>
        <v>109272.7</v>
      </c>
      <c r="S26" s="36">
        <v>1</v>
      </c>
      <c r="T26" s="27">
        <f>ROUND(R26/9*S26,0)</f>
        <v>12141</v>
      </c>
      <c r="U26" s="32"/>
      <c r="V26" s="20">
        <f>ROUND(R26*(1+$F$4),2)</f>
        <v>112550.88</v>
      </c>
      <c r="W26" s="36">
        <v>1</v>
      </c>
      <c r="X26" s="27">
        <f>ROUND(V26/9*W26,0)</f>
        <v>12506</v>
      </c>
      <c r="Y26" s="32"/>
      <c r="Z26" s="18">
        <f>ROUND(D26+H26+L26+P26+T26+X26,0)</f>
        <v>58990</v>
      </c>
    </row>
    <row r="27" spans="1:26" x14ac:dyDescent="0.25">
      <c r="A27" s="15"/>
      <c r="B27" s="34"/>
      <c r="C27" s="35"/>
      <c r="D27" s="27"/>
      <c r="E27" s="32"/>
      <c r="F27" s="111"/>
      <c r="G27" s="144"/>
      <c r="H27" s="123"/>
      <c r="I27" s="123"/>
      <c r="J27" s="111"/>
      <c r="K27" s="144"/>
      <c r="L27" s="123"/>
      <c r="M27" s="123"/>
      <c r="N27" s="111"/>
      <c r="O27" s="144"/>
      <c r="P27" s="123"/>
      <c r="Q27" s="123"/>
      <c r="R27" s="111"/>
      <c r="S27" s="144"/>
      <c r="T27" s="123"/>
      <c r="U27" s="123"/>
      <c r="V27" s="111"/>
      <c r="W27" s="144"/>
      <c r="X27" s="123"/>
      <c r="Y27" s="123"/>
      <c r="Z27" s="111"/>
    </row>
    <row r="28" spans="1:26" x14ac:dyDescent="0.25">
      <c r="A28" s="23" t="s">
        <v>64</v>
      </c>
      <c r="B28" s="34"/>
      <c r="C28" s="35"/>
      <c r="D28" s="27">
        <f>ROUND(B28/12*C28,0)</f>
        <v>0</v>
      </c>
      <c r="E28" s="27"/>
      <c r="F28" s="20"/>
      <c r="G28" s="36"/>
      <c r="H28" s="27"/>
      <c r="I28" s="32"/>
      <c r="J28" s="20"/>
      <c r="K28" s="36"/>
      <c r="L28" s="27"/>
      <c r="M28" s="32"/>
      <c r="N28" s="20"/>
      <c r="O28" s="36"/>
      <c r="P28" s="27"/>
      <c r="Q28" s="32"/>
      <c r="R28" s="20"/>
      <c r="S28" s="36"/>
      <c r="T28" s="27"/>
      <c r="U28" s="32"/>
      <c r="V28" s="20"/>
      <c r="W28" s="35"/>
      <c r="X28" s="27"/>
      <c r="Y28" s="32"/>
      <c r="Z28" s="20"/>
    </row>
    <row r="29" spans="1:26" x14ac:dyDescent="0.25">
      <c r="A29" s="15" t="s">
        <v>64</v>
      </c>
      <c r="B29" s="34"/>
      <c r="C29" s="35"/>
      <c r="D29" s="27"/>
      <c r="E29" s="32"/>
      <c r="F29" s="20">
        <f t="shared" ref="F29:F37" si="12">ROUND(B29*(1+$F$4),2)</f>
        <v>0</v>
      </c>
      <c r="G29" s="36"/>
      <c r="H29" s="27">
        <f t="shared" ref="H29:H37" si="13">ROUND(F29/12*G29,0)</f>
        <v>0</v>
      </c>
      <c r="I29" s="32"/>
      <c r="J29" s="20">
        <f t="shared" ref="J29:J37" si="14">ROUND(F29*(1+$F$4),2)</f>
        <v>0</v>
      </c>
      <c r="K29" s="36"/>
      <c r="L29" s="27">
        <f t="shared" ref="L29:L37" si="15">ROUND(J29/12*K29,0)</f>
        <v>0</v>
      </c>
      <c r="M29" s="32"/>
      <c r="N29" s="20">
        <f t="shared" ref="N29:N37" si="16">ROUND(J29*(1+$F$4),2)</f>
        <v>0</v>
      </c>
      <c r="O29" s="36"/>
      <c r="P29" s="27">
        <f t="shared" ref="P29:P37" si="17">ROUND(N29/12*O29,0)</f>
        <v>0</v>
      </c>
      <c r="Q29" s="32"/>
      <c r="R29" s="20">
        <f t="shared" ref="R29:R37" si="18">ROUND(N29*(1+$F$4),2)</f>
        <v>0</v>
      </c>
      <c r="S29" s="36"/>
      <c r="T29" s="27">
        <f t="shared" ref="T29:T37" si="19">ROUND(R29/12*S29,0)</f>
        <v>0</v>
      </c>
      <c r="U29" s="32"/>
      <c r="V29" s="20">
        <f t="shared" ref="V29:V37" si="20">ROUND(R29*(1+$F$4),2)</f>
        <v>0</v>
      </c>
      <c r="W29" s="35"/>
      <c r="X29" s="27">
        <f t="shared" ref="X29:X37" si="21">ROUND(V29/12*W29,0)</f>
        <v>0</v>
      </c>
      <c r="Y29" s="32"/>
      <c r="Z29" s="18">
        <f>ROUND(D29+H29+L29+P29+T29+X29,0)</f>
        <v>0</v>
      </c>
    </row>
    <row r="30" spans="1:26" x14ac:dyDescent="0.25">
      <c r="A30" s="15" t="s">
        <v>64</v>
      </c>
      <c r="B30" s="34"/>
      <c r="C30" s="35"/>
      <c r="D30" s="27"/>
      <c r="E30" s="32"/>
      <c r="F30" s="20">
        <f t="shared" si="12"/>
        <v>0</v>
      </c>
      <c r="G30" s="36"/>
      <c r="H30" s="27">
        <f t="shared" si="13"/>
        <v>0</v>
      </c>
      <c r="I30" s="32"/>
      <c r="J30" s="20">
        <f t="shared" si="14"/>
        <v>0</v>
      </c>
      <c r="K30" s="36"/>
      <c r="L30" s="27">
        <f t="shared" si="15"/>
        <v>0</v>
      </c>
      <c r="M30" s="32"/>
      <c r="N30" s="20">
        <f t="shared" si="16"/>
        <v>0</v>
      </c>
      <c r="O30" s="36"/>
      <c r="P30" s="27">
        <f t="shared" si="17"/>
        <v>0</v>
      </c>
      <c r="Q30" s="32"/>
      <c r="R30" s="20">
        <f t="shared" si="18"/>
        <v>0</v>
      </c>
      <c r="S30" s="36"/>
      <c r="T30" s="27">
        <f t="shared" si="19"/>
        <v>0</v>
      </c>
      <c r="U30" s="32"/>
      <c r="V30" s="20">
        <f t="shared" si="20"/>
        <v>0</v>
      </c>
      <c r="W30" s="35"/>
      <c r="X30" s="27">
        <f t="shared" si="21"/>
        <v>0</v>
      </c>
      <c r="Y30" s="32"/>
      <c r="Z30" s="18">
        <f t="shared" ref="Z30:Z37" si="22">ROUND(D30+H30+L30+P30+T30+X30,0)</f>
        <v>0</v>
      </c>
    </row>
    <row r="31" spans="1:26" x14ac:dyDescent="0.25">
      <c r="A31" s="15" t="s">
        <v>64</v>
      </c>
      <c r="B31" s="34"/>
      <c r="C31" s="35"/>
      <c r="D31" s="27"/>
      <c r="E31" s="32"/>
      <c r="F31" s="20">
        <f t="shared" si="12"/>
        <v>0</v>
      </c>
      <c r="G31" s="36"/>
      <c r="H31" s="27">
        <f t="shared" si="13"/>
        <v>0</v>
      </c>
      <c r="I31" s="32"/>
      <c r="J31" s="20">
        <f t="shared" si="14"/>
        <v>0</v>
      </c>
      <c r="K31" s="36"/>
      <c r="L31" s="27">
        <f t="shared" si="15"/>
        <v>0</v>
      </c>
      <c r="M31" s="32"/>
      <c r="N31" s="20">
        <f t="shared" si="16"/>
        <v>0</v>
      </c>
      <c r="O31" s="36"/>
      <c r="P31" s="27">
        <f t="shared" si="17"/>
        <v>0</v>
      </c>
      <c r="Q31" s="32"/>
      <c r="R31" s="20">
        <f t="shared" si="18"/>
        <v>0</v>
      </c>
      <c r="S31" s="36"/>
      <c r="T31" s="27">
        <f t="shared" si="19"/>
        <v>0</v>
      </c>
      <c r="U31" s="32"/>
      <c r="V31" s="20">
        <f t="shared" si="20"/>
        <v>0</v>
      </c>
      <c r="W31" s="35"/>
      <c r="X31" s="27">
        <f t="shared" si="21"/>
        <v>0</v>
      </c>
      <c r="Y31" s="32"/>
      <c r="Z31" s="18">
        <f t="shared" si="22"/>
        <v>0</v>
      </c>
    </row>
    <row r="32" spans="1:26" x14ac:dyDescent="0.25">
      <c r="A32" s="15" t="s">
        <v>64</v>
      </c>
      <c r="B32" s="34"/>
      <c r="C32" s="35"/>
      <c r="D32" s="27"/>
      <c r="E32" s="32"/>
      <c r="F32" s="20">
        <f t="shared" si="12"/>
        <v>0</v>
      </c>
      <c r="G32" s="36"/>
      <c r="H32" s="27">
        <f t="shared" si="13"/>
        <v>0</v>
      </c>
      <c r="I32" s="32"/>
      <c r="J32" s="20">
        <f t="shared" si="14"/>
        <v>0</v>
      </c>
      <c r="K32" s="36"/>
      <c r="L32" s="27">
        <f t="shared" si="15"/>
        <v>0</v>
      </c>
      <c r="M32" s="32"/>
      <c r="N32" s="20">
        <f t="shared" si="16"/>
        <v>0</v>
      </c>
      <c r="O32" s="36"/>
      <c r="P32" s="27">
        <f t="shared" si="17"/>
        <v>0</v>
      </c>
      <c r="Q32" s="32"/>
      <c r="R32" s="20">
        <f t="shared" si="18"/>
        <v>0</v>
      </c>
      <c r="S32" s="36"/>
      <c r="T32" s="27">
        <f t="shared" si="19"/>
        <v>0</v>
      </c>
      <c r="U32" s="32"/>
      <c r="V32" s="20">
        <f t="shared" si="20"/>
        <v>0</v>
      </c>
      <c r="W32" s="35"/>
      <c r="X32" s="27">
        <f t="shared" si="21"/>
        <v>0</v>
      </c>
      <c r="Y32" s="32"/>
      <c r="Z32" s="18">
        <f t="shared" si="22"/>
        <v>0</v>
      </c>
    </row>
    <row r="33" spans="1:26" x14ac:dyDescent="0.25">
      <c r="A33" s="15" t="s">
        <v>64</v>
      </c>
      <c r="B33" s="34"/>
      <c r="C33" s="35"/>
      <c r="D33" s="27"/>
      <c r="E33" s="32"/>
      <c r="F33" s="20">
        <f t="shared" si="12"/>
        <v>0</v>
      </c>
      <c r="G33" s="36"/>
      <c r="H33" s="27">
        <f t="shared" si="13"/>
        <v>0</v>
      </c>
      <c r="I33" s="32"/>
      <c r="J33" s="20">
        <f t="shared" si="14"/>
        <v>0</v>
      </c>
      <c r="K33" s="36"/>
      <c r="L33" s="27">
        <f t="shared" si="15"/>
        <v>0</v>
      </c>
      <c r="M33" s="32"/>
      <c r="N33" s="20">
        <f t="shared" si="16"/>
        <v>0</v>
      </c>
      <c r="O33" s="36"/>
      <c r="P33" s="27">
        <f t="shared" si="17"/>
        <v>0</v>
      </c>
      <c r="Q33" s="32"/>
      <c r="R33" s="20">
        <f t="shared" si="18"/>
        <v>0</v>
      </c>
      <c r="S33" s="36"/>
      <c r="T33" s="27">
        <f t="shared" si="19"/>
        <v>0</v>
      </c>
      <c r="U33" s="32"/>
      <c r="V33" s="20">
        <f t="shared" si="20"/>
        <v>0</v>
      </c>
      <c r="W33" s="35"/>
      <c r="X33" s="27">
        <f t="shared" si="21"/>
        <v>0</v>
      </c>
      <c r="Y33" s="32"/>
      <c r="Z33" s="18">
        <f t="shared" si="22"/>
        <v>0</v>
      </c>
    </row>
    <row r="34" spans="1:26" x14ac:dyDescent="0.25">
      <c r="A34" s="15" t="s">
        <v>64</v>
      </c>
      <c r="B34" s="34"/>
      <c r="C34" s="35"/>
      <c r="D34" s="27"/>
      <c r="E34" s="32"/>
      <c r="F34" s="20">
        <f t="shared" si="12"/>
        <v>0</v>
      </c>
      <c r="G34" s="36"/>
      <c r="H34" s="27">
        <f t="shared" si="13"/>
        <v>0</v>
      </c>
      <c r="I34" s="32"/>
      <c r="J34" s="20">
        <f t="shared" si="14"/>
        <v>0</v>
      </c>
      <c r="K34" s="36"/>
      <c r="L34" s="27">
        <f t="shared" si="15"/>
        <v>0</v>
      </c>
      <c r="M34" s="32"/>
      <c r="N34" s="20">
        <f t="shared" si="16"/>
        <v>0</v>
      </c>
      <c r="O34" s="36"/>
      <c r="P34" s="27">
        <f t="shared" si="17"/>
        <v>0</v>
      </c>
      <c r="Q34" s="32"/>
      <c r="R34" s="20">
        <f t="shared" si="18"/>
        <v>0</v>
      </c>
      <c r="S34" s="36"/>
      <c r="T34" s="27">
        <f t="shared" si="19"/>
        <v>0</v>
      </c>
      <c r="U34" s="32"/>
      <c r="V34" s="20">
        <f t="shared" si="20"/>
        <v>0</v>
      </c>
      <c r="W34" s="35"/>
      <c r="X34" s="27">
        <f t="shared" si="21"/>
        <v>0</v>
      </c>
      <c r="Y34" s="32"/>
      <c r="Z34" s="18">
        <f t="shared" si="22"/>
        <v>0</v>
      </c>
    </row>
    <row r="35" spans="1:26" x14ac:dyDescent="0.25">
      <c r="A35" s="15" t="s">
        <v>64</v>
      </c>
      <c r="B35" s="34"/>
      <c r="C35" s="35"/>
      <c r="D35" s="27"/>
      <c r="E35" s="32"/>
      <c r="F35" s="20">
        <f t="shared" si="12"/>
        <v>0</v>
      </c>
      <c r="G35" s="36"/>
      <c r="H35" s="27">
        <f t="shared" si="13"/>
        <v>0</v>
      </c>
      <c r="I35" s="32"/>
      <c r="J35" s="20">
        <f t="shared" si="14"/>
        <v>0</v>
      </c>
      <c r="K35" s="36"/>
      <c r="L35" s="27">
        <f t="shared" si="15"/>
        <v>0</v>
      </c>
      <c r="M35" s="32"/>
      <c r="N35" s="20">
        <f t="shared" si="16"/>
        <v>0</v>
      </c>
      <c r="O35" s="36"/>
      <c r="P35" s="27">
        <f t="shared" si="17"/>
        <v>0</v>
      </c>
      <c r="Q35" s="32"/>
      <c r="R35" s="20">
        <f t="shared" si="18"/>
        <v>0</v>
      </c>
      <c r="S35" s="36"/>
      <c r="T35" s="27">
        <f t="shared" si="19"/>
        <v>0</v>
      </c>
      <c r="U35" s="32"/>
      <c r="V35" s="20">
        <f t="shared" si="20"/>
        <v>0</v>
      </c>
      <c r="W35" s="35"/>
      <c r="X35" s="27">
        <f t="shared" si="21"/>
        <v>0</v>
      </c>
      <c r="Y35" s="32"/>
      <c r="Z35" s="18">
        <f t="shared" si="22"/>
        <v>0</v>
      </c>
    </row>
    <row r="36" spans="1:26" x14ac:dyDescent="0.25">
      <c r="A36" s="15" t="s">
        <v>64</v>
      </c>
      <c r="B36" s="34"/>
      <c r="C36" s="35"/>
      <c r="D36" s="27"/>
      <c r="E36" s="32"/>
      <c r="F36" s="20">
        <f t="shared" si="12"/>
        <v>0</v>
      </c>
      <c r="G36" s="36"/>
      <c r="H36" s="27">
        <f t="shared" si="13"/>
        <v>0</v>
      </c>
      <c r="I36" s="32"/>
      <c r="J36" s="20">
        <f t="shared" si="14"/>
        <v>0</v>
      </c>
      <c r="K36" s="36"/>
      <c r="L36" s="27">
        <f t="shared" si="15"/>
        <v>0</v>
      </c>
      <c r="M36" s="32"/>
      <c r="N36" s="20">
        <f t="shared" si="16"/>
        <v>0</v>
      </c>
      <c r="O36" s="36"/>
      <c r="P36" s="27">
        <f t="shared" si="17"/>
        <v>0</v>
      </c>
      <c r="Q36" s="32"/>
      <c r="R36" s="20">
        <f t="shared" si="18"/>
        <v>0</v>
      </c>
      <c r="S36" s="36"/>
      <c r="T36" s="27">
        <f t="shared" si="19"/>
        <v>0</v>
      </c>
      <c r="U36" s="32"/>
      <c r="V36" s="20">
        <f t="shared" si="20"/>
        <v>0</v>
      </c>
      <c r="W36" s="35"/>
      <c r="X36" s="27">
        <f t="shared" si="21"/>
        <v>0</v>
      </c>
      <c r="Y36" s="32"/>
      <c r="Z36" s="18">
        <f t="shared" si="22"/>
        <v>0</v>
      </c>
    </row>
    <row r="37" spans="1:26" x14ac:dyDescent="0.25">
      <c r="A37" s="15" t="s">
        <v>64</v>
      </c>
      <c r="B37" s="34"/>
      <c r="C37" s="26"/>
      <c r="D37" s="27">
        <f>ROUND(B37/12*C37,0)</f>
        <v>0</v>
      </c>
      <c r="E37" s="32"/>
      <c r="F37" s="20">
        <f t="shared" si="12"/>
        <v>0</v>
      </c>
      <c r="G37" s="26"/>
      <c r="H37" s="27">
        <f t="shared" si="13"/>
        <v>0</v>
      </c>
      <c r="I37" s="32"/>
      <c r="J37" s="20">
        <f t="shared" si="14"/>
        <v>0</v>
      </c>
      <c r="K37" s="26"/>
      <c r="L37" s="27">
        <f t="shared" si="15"/>
        <v>0</v>
      </c>
      <c r="M37" s="32"/>
      <c r="N37" s="20">
        <f t="shared" si="16"/>
        <v>0</v>
      </c>
      <c r="O37" s="26"/>
      <c r="P37" s="27">
        <f t="shared" si="17"/>
        <v>0</v>
      </c>
      <c r="Q37" s="32"/>
      <c r="R37" s="20">
        <f t="shared" si="18"/>
        <v>0</v>
      </c>
      <c r="S37" s="37"/>
      <c r="T37" s="27">
        <f t="shared" si="19"/>
        <v>0</v>
      </c>
      <c r="U37" s="32"/>
      <c r="V37" s="20">
        <f t="shared" si="20"/>
        <v>0</v>
      </c>
      <c r="W37" s="37"/>
      <c r="X37" s="27">
        <f t="shared" si="21"/>
        <v>0</v>
      </c>
      <c r="Y37" s="32"/>
      <c r="Z37" s="18">
        <f t="shared" si="22"/>
        <v>0</v>
      </c>
    </row>
    <row r="38" spans="1:26" ht="3" customHeight="1" x14ac:dyDescent="0.25">
      <c r="A38" s="15"/>
      <c r="B38" s="20"/>
      <c r="C38" s="15"/>
      <c r="D38" s="29"/>
      <c r="E38" s="32"/>
      <c r="F38" s="20"/>
      <c r="G38" s="15"/>
      <c r="H38" s="29"/>
      <c r="I38" s="32"/>
      <c r="J38" s="20"/>
      <c r="K38" s="15"/>
      <c r="L38" s="29"/>
      <c r="M38" s="32"/>
      <c r="O38" s="15"/>
      <c r="P38" s="29"/>
      <c r="Q38" s="32"/>
      <c r="R38" s="117"/>
      <c r="S38" s="15"/>
      <c r="T38" s="29"/>
      <c r="U38" s="32"/>
      <c r="W38" s="15"/>
      <c r="X38" s="29"/>
      <c r="Y38" s="32"/>
      <c r="Z38" s="29"/>
    </row>
    <row r="39" spans="1:26" x14ac:dyDescent="0.25">
      <c r="A39" s="38" t="s">
        <v>65</v>
      </c>
      <c r="B39" s="20"/>
      <c r="C39" s="15"/>
      <c r="D39" s="27">
        <f>ROUND(SUM(D26:D38),0)</f>
        <v>0</v>
      </c>
      <c r="E39" s="32"/>
      <c r="F39" s="20"/>
      <c r="G39" s="15"/>
      <c r="H39" s="27">
        <f>ROUND(SUM(H26:H38),0)</f>
        <v>11111</v>
      </c>
      <c r="I39" s="32"/>
      <c r="J39" s="20"/>
      <c r="K39" s="15"/>
      <c r="L39" s="27">
        <f>ROUND(SUM(L26:L38),0)</f>
        <v>11444</v>
      </c>
      <c r="M39" s="32"/>
      <c r="O39" s="15"/>
      <c r="P39" s="27">
        <f>ROUND(SUM(P26:P38),0)</f>
        <v>11788</v>
      </c>
      <c r="Q39" s="32"/>
      <c r="S39" s="15"/>
      <c r="T39" s="27">
        <f>ROUND(SUM(T26:T38),0)</f>
        <v>12141</v>
      </c>
      <c r="U39" s="32"/>
      <c r="W39" s="15"/>
      <c r="X39" s="27">
        <f>ROUND(SUM(X26:X38),0)</f>
        <v>12506</v>
      </c>
      <c r="Y39" s="32"/>
      <c r="Z39" s="18">
        <f>ROUND(D39+H39+L39+P39+T39+X39,0)</f>
        <v>58990</v>
      </c>
    </row>
    <row r="40" spans="1:26" ht="6" customHeight="1" x14ac:dyDescent="0.25">
      <c r="A40" s="38"/>
      <c r="B40" s="20"/>
      <c r="C40" s="15"/>
      <c r="D40" s="27"/>
      <c r="E40" s="32"/>
      <c r="F40" s="20"/>
      <c r="G40" s="15"/>
      <c r="H40" s="27"/>
      <c r="I40" s="32"/>
      <c r="J40" s="20"/>
      <c r="K40" s="15"/>
      <c r="L40" s="27"/>
      <c r="M40" s="32"/>
      <c r="O40" s="15"/>
      <c r="P40" s="27"/>
      <c r="Q40" s="32"/>
      <c r="S40" s="15"/>
      <c r="T40" s="27"/>
      <c r="U40" s="32"/>
      <c r="W40" s="15"/>
      <c r="X40" s="27"/>
      <c r="Y40" s="32"/>
      <c r="Z40" s="27"/>
    </row>
    <row r="41" spans="1:26" x14ac:dyDescent="0.25">
      <c r="A41" s="39" t="s">
        <v>66</v>
      </c>
      <c r="B41" s="33" t="s">
        <v>56</v>
      </c>
      <c r="C41" s="23" t="s">
        <v>62</v>
      </c>
      <c r="D41" s="27"/>
      <c r="E41" s="32"/>
      <c r="F41" s="33" t="s">
        <v>56</v>
      </c>
      <c r="G41" s="23" t="s">
        <v>62</v>
      </c>
      <c r="H41" s="27"/>
      <c r="I41" s="32"/>
      <c r="J41" s="23" t="s">
        <v>56</v>
      </c>
      <c r="K41" s="23" t="s">
        <v>62</v>
      </c>
      <c r="L41" s="27"/>
      <c r="M41" s="32"/>
      <c r="N41" s="23" t="s">
        <v>56</v>
      </c>
      <c r="O41" s="23" t="s">
        <v>62</v>
      </c>
      <c r="P41" s="27"/>
      <c r="Q41" s="32"/>
      <c r="R41" s="23" t="s">
        <v>56</v>
      </c>
      <c r="S41" s="23" t="s">
        <v>62</v>
      </c>
      <c r="T41" s="27"/>
      <c r="U41" s="32"/>
      <c r="V41" s="23" t="s">
        <v>56</v>
      </c>
      <c r="W41" s="23" t="s">
        <v>62</v>
      </c>
      <c r="X41" s="27"/>
      <c r="Y41" s="32"/>
      <c r="Z41" s="27"/>
    </row>
    <row r="42" spans="1:26" x14ac:dyDescent="0.25">
      <c r="A42" s="38" t="s">
        <v>67</v>
      </c>
      <c r="B42" s="34"/>
      <c r="C42" s="26"/>
      <c r="D42" s="27">
        <f>ROUND(B42/12*C42,0)</f>
        <v>0</v>
      </c>
      <c r="E42" s="32"/>
      <c r="F42" s="20">
        <f t="shared" ref="F42:F50" si="23">ROUND(B42*(1+$F$4),2)</f>
        <v>0</v>
      </c>
      <c r="G42" s="26"/>
      <c r="H42" s="27">
        <f t="shared" ref="H42:H50" si="24">ROUND(F42/12*G42,0)</f>
        <v>0</v>
      </c>
      <c r="I42" s="32"/>
      <c r="J42" s="20">
        <f t="shared" ref="J42:J50" si="25">ROUND(F42*(1+$F$4),2)</f>
        <v>0</v>
      </c>
      <c r="K42" s="26">
        <f>+G42</f>
        <v>0</v>
      </c>
      <c r="L42" s="27">
        <f t="shared" ref="L42:L50" si="26">ROUND(J42/12*K42,0)</f>
        <v>0</v>
      </c>
      <c r="M42" s="32"/>
      <c r="N42" s="20">
        <f t="shared" ref="N42:N50" si="27">ROUND(J42*(1+$F$4),2)</f>
        <v>0</v>
      </c>
      <c r="O42" s="26">
        <f>+K42</f>
        <v>0</v>
      </c>
      <c r="P42" s="27">
        <f t="shared" ref="P42:P50" si="28">ROUND(N42/12*O42,0)</f>
        <v>0</v>
      </c>
      <c r="Q42" s="32"/>
      <c r="R42" s="20">
        <f t="shared" ref="R42:R50" si="29">ROUND(N42*(1+$F$4),2)</f>
        <v>0</v>
      </c>
      <c r="S42" s="26">
        <f>+O42</f>
        <v>0</v>
      </c>
      <c r="T42" s="27">
        <f t="shared" ref="T42:T50" si="30">ROUND(R42/12*S42,0)</f>
        <v>0</v>
      </c>
      <c r="U42" s="32"/>
      <c r="V42" s="20">
        <f t="shared" ref="V42:V50" si="31">ROUND(R42*(1+$F$4),2)</f>
        <v>0</v>
      </c>
      <c r="W42" s="26">
        <f>+S42</f>
        <v>0</v>
      </c>
      <c r="X42" s="27">
        <f>ROUND(V42/12*W42,0)</f>
        <v>0</v>
      </c>
      <c r="Y42" s="32"/>
      <c r="Z42" s="18">
        <f>ROUND(D42+H42+L42+P42+T42+X42,0)</f>
        <v>0</v>
      </c>
    </row>
    <row r="43" spans="1:26" x14ac:dyDescent="0.25">
      <c r="A43" s="38" t="s">
        <v>68</v>
      </c>
      <c r="B43" s="34"/>
      <c r="C43" s="26"/>
      <c r="D43" s="27">
        <f>ROUND(B43/12*C43,0)</f>
        <v>0</v>
      </c>
      <c r="E43" s="32"/>
      <c r="F43" s="20">
        <f t="shared" si="23"/>
        <v>0</v>
      </c>
      <c r="G43" s="26"/>
      <c r="H43" s="27">
        <f t="shared" si="24"/>
        <v>0</v>
      </c>
      <c r="I43" s="32"/>
      <c r="J43" s="20">
        <f t="shared" si="25"/>
        <v>0</v>
      </c>
      <c r="K43" s="26">
        <f>+G43</f>
        <v>0</v>
      </c>
      <c r="L43" s="27">
        <f t="shared" si="26"/>
        <v>0</v>
      </c>
      <c r="M43" s="32"/>
      <c r="N43" s="20">
        <f t="shared" si="27"/>
        <v>0</v>
      </c>
      <c r="O43" s="26">
        <f>+K43</f>
        <v>0</v>
      </c>
      <c r="P43" s="27">
        <f t="shared" si="28"/>
        <v>0</v>
      </c>
      <c r="Q43" s="32"/>
      <c r="R43" s="20">
        <f t="shared" si="29"/>
        <v>0</v>
      </c>
      <c r="S43" s="26">
        <f>+O43</f>
        <v>0</v>
      </c>
      <c r="T43" s="27">
        <f t="shared" si="30"/>
        <v>0</v>
      </c>
      <c r="U43" s="32"/>
      <c r="V43" s="20">
        <f t="shared" si="31"/>
        <v>0</v>
      </c>
      <c r="W43" s="26">
        <f>+S43</f>
        <v>0</v>
      </c>
      <c r="X43" s="27">
        <f>ROUND(V43/12*W43,0)</f>
        <v>0</v>
      </c>
      <c r="Y43" s="32"/>
      <c r="Z43" s="18">
        <f t="shared" ref="Z43:Z50" si="32">ROUND(D43+H43+L43+P43+T43+X43,0)</f>
        <v>0</v>
      </c>
    </row>
    <row r="44" spans="1:26" x14ac:dyDescent="0.25">
      <c r="A44" s="3" t="s">
        <v>6</v>
      </c>
      <c r="B44" s="34"/>
      <c r="C44" s="26"/>
      <c r="D44" s="27">
        <f t="shared" ref="D44:D50" si="33">ROUND(B44/12*C44,0)</f>
        <v>0</v>
      </c>
      <c r="E44" s="32"/>
      <c r="F44" s="20">
        <f t="shared" si="23"/>
        <v>0</v>
      </c>
      <c r="G44" s="26"/>
      <c r="H44" s="27">
        <f t="shared" si="24"/>
        <v>0</v>
      </c>
      <c r="I44" s="32"/>
      <c r="J44" s="20">
        <f t="shared" si="25"/>
        <v>0</v>
      </c>
      <c r="K44" s="26"/>
      <c r="L44" s="27">
        <f t="shared" si="26"/>
        <v>0</v>
      </c>
      <c r="M44" s="32"/>
      <c r="N44" s="20">
        <f t="shared" si="27"/>
        <v>0</v>
      </c>
      <c r="O44" s="26"/>
      <c r="P44" s="27">
        <f t="shared" si="28"/>
        <v>0</v>
      </c>
      <c r="Q44" s="32"/>
      <c r="R44" s="20">
        <f t="shared" si="29"/>
        <v>0</v>
      </c>
      <c r="S44" s="26"/>
      <c r="T44" s="27">
        <f t="shared" si="30"/>
        <v>0</v>
      </c>
      <c r="U44" s="32"/>
      <c r="V44" s="20">
        <f t="shared" si="31"/>
        <v>0</v>
      </c>
      <c r="W44" s="26"/>
      <c r="X44" s="27">
        <f t="shared" ref="X44:X50" si="34">ROUND(V44/12*W44,0)</f>
        <v>0</v>
      </c>
      <c r="Y44" s="32"/>
      <c r="Z44" s="18">
        <f t="shared" si="32"/>
        <v>0</v>
      </c>
    </row>
    <row r="45" spans="1:26" x14ac:dyDescent="0.25">
      <c r="A45" s="38" t="s">
        <v>9</v>
      </c>
      <c r="B45" s="34"/>
      <c r="C45" s="26"/>
      <c r="D45" s="27">
        <f t="shared" si="33"/>
        <v>0</v>
      </c>
      <c r="E45" s="32"/>
      <c r="F45" s="20">
        <f t="shared" si="23"/>
        <v>0</v>
      </c>
      <c r="G45" s="26"/>
      <c r="H45" s="27">
        <f t="shared" si="24"/>
        <v>0</v>
      </c>
      <c r="I45" s="32"/>
      <c r="J45" s="20">
        <f t="shared" si="25"/>
        <v>0</v>
      </c>
      <c r="K45" s="26"/>
      <c r="L45" s="27">
        <f t="shared" si="26"/>
        <v>0</v>
      </c>
      <c r="M45" s="32"/>
      <c r="N45" s="20">
        <f t="shared" si="27"/>
        <v>0</v>
      </c>
      <c r="O45" s="26"/>
      <c r="P45" s="27">
        <f t="shared" si="28"/>
        <v>0</v>
      </c>
      <c r="Q45" s="32"/>
      <c r="R45" s="20">
        <f t="shared" si="29"/>
        <v>0</v>
      </c>
      <c r="S45" s="26"/>
      <c r="T45" s="27">
        <f t="shared" si="30"/>
        <v>0</v>
      </c>
      <c r="U45" s="32"/>
      <c r="V45" s="20">
        <f t="shared" si="31"/>
        <v>0</v>
      </c>
      <c r="W45" s="26"/>
      <c r="X45" s="27">
        <f t="shared" si="34"/>
        <v>0</v>
      </c>
      <c r="Y45" s="32"/>
      <c r="Z45" s="18">
        <f t="shared" si="32"/>
        <v>0</v>
      </c>
    </row>
    <row r="46" spans="1:26" x14ac:dyDescent="0.25">
      <c r="A46" s="38" t="s">
        <v>10</v>
      </c>
      <c r="B46" s="34"/>
      <c r="C46" s="26"/>
      <c r="D46" s="27">
        <f t="shared" si="33"/>
        <v>0</v>
      </c>
      <c r="E46" s="32"/>
      <c r="F46" s="20">
        <f t="shared" si="23"/>
        <v>0</v>
      </c>
      <c r="G46" s="26"/>
      <c r="H46" s="27">
        <f t="shared" si="24"/>
        <v>0</v>
      </c>
      <c r="I46" s="32"/>
      <c r="J46" s="20">
        <f t="shared" si="25"/>
        <v>0</v>
      </c>
      <c r="K46" s="26"/>
      <c r="L46" s="27">
        <f t="shared" si="26"/>
        <v>0</v>
      </c>
      <c r="M46" s="32"/>
      <c r="N46" s="20">
        <f t="shared" si="27"/>
        <v>0</v>
      </c>
      <c r="O46" s="26"/>
      <c r="P46" s="27">
        <f t="shared" si="28"/>
        <v>0</v>
      </c>
      <c r="Q46" s="32"/>
      <c r="R46" s="20">
        <f t="shared" si="29"/>
        <v>0</v>
      </c>
      <c r="S46" s="26"/>
      <c r="T46" s="27">
        <f t="shared" si="30"/>
        <v>0</v>
      </c>
      <c r="U46" s="32"/>
      <c r="V46" s="20">
        <f t="shared" si="31"/>
        <v>0</v>
      </c>
      <c r="W46" s="26"/>
      <c r="X46" s="27">
        <f t="shared" si="34"/>
        <v>0</v>
      </c>
      <c r="Y46" s="32"/>
      <c r="Z46" s="18">
        <f t="shared" si="32"/>
        <v>0</v>
      </c>
    </row>
    <row r="47" spans="1:26" x14ac:dyDescent="0.25">
      <c r="A47" s="38" t="s">
        <v>11</v>
      </c>
      <c r="B47" s="34"/>
      <c r="C47" s="26"/>
      <c r="D47" s="27">
        <f t="shared" si="33"/>
        <v>0</v>
      </c>
      <c r="E47" s="32"/>
      <c r="F47" s="20">
        <f t="shared" si="23"/>
        <v>0</v>
      </c>
      <c r="G47" s="26"/>
      <c r="H47" s="27">
        <f t="shared" si="24"/>
        <v>0</v>
      </c>
      <c r="I47" s="32"/>
      <c r="J47" s="20">
        <f t="shared" si="25"/>
        <v>0</v>
      </c>
      <c r="K47" s="26"/>
      <c r="L47" s="27">
        <f t="shared" si="26"/>
        <v>0</v>
      </c>
      <c r="M47" s="32"/>
      <c r="N47" s="20">
        <f t="shared" si="27"/>
        <v>0</v>
      </c>
      <c r="O47" s="26"/>
      <c r="P47" s="27">
        <f t="shared" si="28"/>
        <v>0</v>
      </c>
      <c r="Q47" s="32"/>
      <c r="R47" s="20">
        <f t="shared" si="29"/>
        <v>0</v>
      </c>
      <c r="S47" s="26"/>
      <c r="T47" s="27">
        <f t="shared" si="30"/>
        <v>0</v>
      </c>
      <c r="U47" s="32"/>
      <c r="V47" s="20">
        <f t="shared" si="31"/>
        <v>0</v>
      </c>
      <c r="W47" s="26"/>
      <c r="X47" s="27">
        <f t="shared" si="34"/>
        <v>0</v>
      </c>
      <c r="Y47" s="32"/>
      <c r="Z47" s="18">
        <f t="shared" si="32"/>
        <v>0</v>
      </c>
    </row>
    <row r="48" spans="1:26" x14ac:dyDescent="0.25">
      <c r="A48" s="38" t="s">
        <v>20</v>
      </c>
      <c r="B48" s="34"/>
      <c r="C48" s="26"/>
      <c r="D48" s="27">
        <f t="shared" si="33"/>
        <v>0</v>
      </c>
      <c r="E48" s="32"/>
      <c r="F48" s="20">
        <f t="shared" si="23"/>
        <v>0</v>
      </c>
      <c r="G48" s="26"/>
      <c r="H48" s="27">
        <f t="shared" si="24"/>
        <v>0</v>
      </c>
      <c r="I48" s="32"/>
      <c r="J48" s="20">
        <f t="shared" si="25"/>
        <v>0</v>
      </c>
      <c r="K48" s="26"/>
      <c r="L48" s="27">
        <f t="shared" si="26"/>
        <v>0</v>
      </c>
      <c r="M48" s="32"/>
      <c r="N48" s="20">
        <f t="shared" si="27"/>
        <v>0</v>
      </c>
      <c r="O48" s="26"/>
      <c r="P48" s="27">
        <f t="shared" si="28"/>
        <v>0</v>
      </c>
      <c r="Q48" s="32"/>
      <c r="R48" s="20">
        <f t="shared" si="29"/>
        <v>0</v>
      </c>
      <c r="S48" s="26"/>
      <c r="T48" s="27">
        <f t="shared" si="30"/>
        <v>0</v>
      </c>
      <c r="U48" s="32"/>
      <c r="V48" s="20">
        <f t="shared" si="31"/>
        <v>0</v>
      </c>
      <c r="W48" s="26"/>
      <c r="X48" s="27">
        <f t="shared" si="34"/>
        <v>0</v>
      </c>
      <c r="Y48" s="32"/>
      <c r="Z48" s="18">
        <f t="shared" si="32"/>
        <v>0</v>
      </c>
    </row>
    <row r="49" spans="1:26" x14ac:dyDescent="0.25">
      <c r="A49" s="38" t="s">
        <v>21</v>
      </c>
      <c r="B49" s="34"/>
      <c r="C49" s="26"/>
      <c r="D49" s="27">
        <f t="shared" si="33"/>
        <v>0</v>
      </c>
      <c r="E49" s="32"/>
      <c r="F49" s="20">
        <f t="shared" si="23"/>
        <v>0</v>
      </c>
      <c r="G49" s="26"/>
      <c r="H49" s="27">
        <f t="shared" si="24"/>
        <v>0</v>
      </c>
      <c r="I49" s="32"/>
      <c r="J49" s="20">
        <f t="shared" si="25"/>
        <v>0</v>
      </c>
      <c r="K49" s="26"/>
      <c r="L49" s="27">
        <f t="shared" si="26"/>
        <v>0</v>
      </c>
      <c r="M49" s="32"/>
      <c r="N49" s="20">
        <f t="shared" si="27"/>
        <v>0</v>
      </c>
      <c r="O49" s="26"/>
      <c r="P49" s="27">
        <f t="shared" si="28"/>
        <v>0</v>
      </c>
      <c r="Q49" s="32"/>
      <c r="R49" s="20">
        <f t="shared" si="29"/>
        <v>0</v>
      </c>
      <c r="S49" s="26"/>
      <c r="T49" s="27">
        <f t="shared" si="30"/>
        <v>0</v>
      </c>
      <c r="U49" s="32"/>
      <c r="V49" s="20">
        <f t="shared" si="31"/>
        <v>0</v>
      </c>
      <c r="W49" s="26"/>
      <c r="X49" s="27">
        <f t="shared" si="34"/>
        <v>0</v>
      </c>
      <c r="Y49" s="32"/>
      <c r="Z49" s="18">
        <f t="shared" si="32"/>
        <v>0</v>
      </c>
    </row>
    <row r="50" spans="1:26" x14ac:dyDescent="0.25">
      <c r="A50" s="38" t="s">
        <v>22</v>
      </c>
      <c r="D50" s="27">
        <f t="shared" si="33"/>
        <v>0</v>
      </c>
      <c r="E50" s="32"/>
      <c r="F50" s="20">
        <f t="shared" si="23"/>
        <v>0</v>
      </c>
      <c r="G50" s="26"/>
      <c r="H50" s="27">
        <f t="shared" si="24"/>
        <v>0</v>
      </c>
      <c r="I50" s="32"/>
      <c r="J50" s="20">
        <f t="shared" si="25"/>
        <v>0</v>
      </c>
      <c r="K50" s="26"/>
      <c r="L50" s="27">
        <f t="shared" si="26"/>
        <v>0</v>
      </c>
      <c r="M50" s="32"/>
      <c r="N50" s="20">
        <f t="shared" si="27"/>
        <v>0</v>
      </c>
      <c r="O50" s="26"/>
      <c r="P50" s="27">
        <f t="shared" si="28"/>
        <v>0</v>
      </c>
      <c r="Q50" s="32"/>
      <c r="R50" s="20">
        <f t="shared" si="29"/>
        <v>0</v>
      </c>
      <c r="S50" s="26"/>
      <c r="T50" s="27">
        <f t="shared" si="30"/>
        <v>0</v>
      </c>
      <c r="U50" s="32"/>
      <c r="V50" s="20">
        <f t="shared" si="31"/>
        <v>0</v>
      </c>
      <c r="W50" s="26"/>
      <c r="X50" s="27">
        <f t="shared" si="34"/>
        <v>0</v>
      </c>
      <c r="Y50" s="32"/>
      <c r="Z50" s="18">
        <f t="shared" si="32"/>
        <v>0</v>
      </c>
    </row>
    <row r="51" spans="1:26" ht="3" customHeight="1" x14ac:dyDescent="0.25">
      <c r="A51" s="38"/>
      <c r="B51" s="20"/>
      <c r="C51" s="15"/>
      <c r="D51" s="29"/>
      <c r="E51" s="32"/>
      <c r="F51" s="20"/>
      <c r="G51" s="15"/>
      <c r="H51" s="29"/>
      <c r="I51" s="32"/>
      <c r="J51" s="20"/>
      <c r="K51" s="15"/>
      <c r="L51" s="29"/>
      <c r="M51" s="32"/>
      <c r="O51" s="15"/>
      <c r="P51" s="29"/>
      <c r="Q51" s="32"/>
      <c r="S51" s="15"/>
      <c r="T51" s="29"/>
      <c r="U51" s="32"/>
      <c r="W51" s="15"/>
      <c r="X51" s="29"/>
      <c r="Y51" s="32"/>
      <c r="Z51" s="29"/>
    </row>
    <row r="52" spans="1:26" x14ac:dyDescent="0.25">
      <c r="A52" s="38" t="s">
        <v>69</v>
      </c>
      <c r="B52" s="20"/>
      <c r="C52" s="15"/>
      <c r="D52" s="27">
        <f>ROUND(SUM(D42:D51),0)</f>
        <v>0</v>
      </c>
      <c r="E52" s="32"/>
      <c r="F52" s="20"/>
      <c r="G52" s="15"/>
      <c r="H52" s="27">
        <f>ROUND(SUM(H42:H51),0)</f>
        <v>0</v>
      </c>
      <c r="I52" s="32"/>
      <c r="J52" s="20"/>
      <c r="K52" s="15"/>
      <c r="L52" s="27">
        <f>ROUND(SUM(L42:L51),0)</f>
        <v>0</v>
      </c>
      <c r="M52" s="32"/>
      <c r="O52" s="15"/>
      <c r="P52" s="27">
        <f>ROUND(SUM(P42:P51),0)</f>
        <v>0</v>
      </c>
      <c r="Q52" s="32"/>
      <c r="S52" s="15"/>
      <c r="T52" s="27">
        <f>ROUND(SUM(T42:T51),0)</f>
        <v>0</v>
      </c>
      <c r="U52" s="32"/>
      <c r="W52" s="15"/>
      <c r="X52" s="27">
        <f>ROUND(SUM(X42:X51),0)</f>
        <v>0</v>
      </c>
      <c r="Y52" s="32"/>
      <c r="Z52" s="18">
        <f>ROUND(D52+H52+L52+P52+T52+X52,0)</f>
        <v>0</v>
      </c>
    </row>
    <row r="53" spans="1:26" ht="6" customHeight="1" x14ac:dyDescent="0.25">
      <c r="A53" s="38"/>
      <c r="B53" s="20"/>
      <c r="C53" s="15"/>
      <c r="D53" s="27"/>
      <c r="E53" s="32"/>
      <c r="F53" s="20"/>
      <c r="G53" s="15"/>
      <c r="H53" s="27"/>
      <c r="I53" s="32"/>
      <c r="J53" s="20"/>
      <c r="K53" s="15"/>
      <c r="L53" s="27"/>
      <c r="M53" s="32"/>
      <c r="O53" s="15"/>
      <c r="P53" s="27"/>
      <c r="Q53" s="32"/>
      <c r="S53" s="15"/>
      <c r="T53" s="27"/>
      <c r="U53" s="32"/>
      <c r="W53" s="15"/>
      <c r="X53" s="27"/>
      <c r="Y53" s="32"/>
      <c r="Z53" s="27"/>
    </row>
    <row r="54" spans="1:26" x14ac:dyDescent="0.25">
      <c r="A54" s="39" t="s">
        <v>70</v>
      </c>
      <c r="B54" s="33" t="s">
        <v>56</v>
      </c>
      <c r="C54" s="23" t="s">
        <v>62</v>
      </c>
      <c r="D54" s="27"/>
      <c r="E54" s="32"/>
      <c r="F54" s="33" t="s">
        <v>56</v>
      </c>
      <c r="G54" s="23" t="s">
        <v>62</v>
      </c>
      <c r="H54" s="27"/>
      <c r="I54" s="32"/>
      <c r="J54" s="23" t="s">
        <v>56</v>
      </c>
      <c r="K54" s="23" t="s">
        <v>62</v>
      </c>
      <c r="L54" s="27"/>
      <c r="M54" s="32"/>
      <c r="N54" s="23" t="s">
        <v>56</v>
      </c>
      <c r="O54" s="23" t="s">
        <v>62</v>
      </c>
      <c r="P54" s="27"/>
      <c r="Q54" s="32"/>
      <c r="R54" s="23" t="s">
        <v>56</v>
      </c>
      <c r="S54" s="23" t="s">
        <v>62</v>
      </c>
      <c r="T54" s="27"/>
      <c r="U54" s="32"/>
      <c r="V54" s="23" t="s">
        <v>56</v>
      </c>
      <c r="W54" s="23" t="s">
        <v>62</v>
      </c>
      <c r="X54" s="27"/>
      <c r="Y54" s="32"/>
      <c r="Z54" s="27"/>
    </row>
    <row r="55" spans="1:26" x14ac:dyDescent="0.25">
      <c r="A55" s="38" t="s">
        <v>71</v>
      </c>
      <c r="B55" s="34"/>
      <c r="C55" s="26"/>
      <c r="D55" s="27">
        <f>ROUND(B55/12*C55,0)</f>
        <v>0</v>
      </c>
      <c r="E55" s="32"/>
      <c r="F55" s="20">
        <f t="shared" ref="F55:F64" si="35">ROUND(B55*(1+$F$4),2)</f>
        <v>0</v>
      </c>
      <c r="G55" s="26"/>
      <c r="H55" s="27">
        <f>ROUND(F55/12*G55,0)</f>
        <v>0</v>
      </c>
      <c r="I55" s="32"/>
      <c r="J55" s="20">
        <f t="shared" ref="J55:J64" si="36">ROUND(F55*(1+$F$4),2)</f>
        <v>0</v>
      </c>
      <c r="K55" s="26">
        <f>+G55</f>
        <v>0</v>
      </c>
      <c r="L55" s="27">
        <f>ROUND(J55/12*K55,0)</f>
        <v>0</v>
      </c>
      <c r="M55" s="32"/>
      <c r="N55" s="20">
        <f t="shared" ref="N55:N64" si="37">ROUND(J55*(1+$F$4),2)</f>
        <v>0</v>
      </c>
      <c r="O55" s="26">
        <f>+K55</f>
        <v>0</v>
      </c>
      <c r="P55" s="27">
        <f>ROUND(N55/12*O55,0)</f>
        <v>0</v>
      </c>
      <c r="Q55" s="32"/>
      <c r="R55" s="20">
        <f t="shared" ref="R55:R64" si="38">ROUND(N55*(1+$F$4),2)</f>
        <v>0</v>
      </c>
      <c r="S55" s="26">
        <f>+O55</f>
        <v>0</v>
      </c>
      <c r="T55" s="27">
        <f>ROUND(R55/12*S55,0)</f>
        <v>0</v>
      </c>
      <c r="U55" s="32"/>
      <c r="V55" s="20">
        <f t="shared" ref="V55:V64" si="39">ROUND(R55*(1+$F$4),2)</f>
        <v>0</v>
      </c>
      <c r="W55" s="26">
        <f>+S55</f>
        <v>0</v>
      </c>
      <c r="X55" s="27">
        <f>ROUND(V55/12*W55,0)</f>
        <v>0</v>
      </c>
      <c r="Y55" s="32"/>
      <c r="Z55" s="18">
        <f>ROUND(D55+H55+L55+P55+T55+X55,0)</f>
        <v>0</v>
      </c>
    </row>
    <row r="56" spans="1:26" ht="16.95" customHeight="1" x14ac:dyDescent="0.25">
      <c r="A56" s="38" t="s">
        <v>72</v>
      </c>
      <c r="B56" s="34"/>
      <c r="C56" s="26"/>
      <c r="D56" s="27">
        <f>ROUND(B56/12*C56,0)</f>
        <v>0</v>
      </c>
      <c r="E56" s="32"/>
      <c r="F56" s="20">
        <f t="shared" si="35"/>
        <v>0</v>
      </c>
      <c r="G56" s="26"/>
      <c r="H56" s="27">
        <f>ROUND(F56/12*G56,0)</f>
        <v>0</v>
      </c>
      <c r="I56" s="32"/>
      <c r="J56" s="20">
        <f t="shared" si="36"/>
        <v>0</v>
      </c>
      <c r="K56" s="26"/>
      <c r="L56" s="27">
        <f>ROUND(J56/12*K56,0)</f>
        <v>0</v>
      </c>
      <c r="M56" s="32"/>
      <c r="N56" s="20">
        <f t="shared" si="37"/>
        <v>0</v>
      </c>
      <c r="O56" s="26"/>
      <c r="P56" s="27">
        <f>ROUND(N56/12*O56,0)</f>
        <v>0</v>
      </c>
      <c r="Q56" s="32"/>
      <c r="R56" s="20">
        <f t="shared" si="38"/>
        <v>0</v>
      </c>
      <c r="S56" s="26"/>
      <c r="T56" s="27">
        <f>ROUND(R56/12*S56,0)</f>
        <v>0</v>
      </c>
      <c r="U56" s="32"/>
      <c r="V56" s="20">
        <f t="shared" si="39"/>
        <v>0</v>
      </c>
      <c r="W56" s="26"/>
      <c r="X56" s="27">
        <f>ROUND(V56/12*W56,0)</f>
        <v>0</v>
      </c>
      <c r="Y56" s="32"/>
      <c r="Z56" s="18">
        <f t="shared" ref="Z56:Z64" si="40">ROUND(D56+H56+L56+P56+T56+X56,0)</f>
        <v>0</v>
      </c>
    </row>
    <row r="57" spans="1:26" x14ac:dyDescent="0.25">
      <c r="A57" s="38" t="s">
        <v>12</v>
      </c>
      <c r="B57" s="34"/>
      <c r="C57" s="26"/>
      <c r="D57" s="27">
        <f t="shared" ref="D57:D64" si="41">ROUND(B57/12*C57,0)</f>
        <v>0</v>
      </c>
      <c r="E57" s="32"/>
      <c r="F57" s="20">
        <f t="shared" si="35"/>
        <v>0</v>
      </c>
      <c r="G57" s="26"/>
      <c r="H57" s="27">
        <f t="shared" ref="H57:H64" si="42">ROUND(F57/12*G57,0)</f>
        <v>0</v>
      </c>
      <c r="I57" s="32"/>
      <c r="J57" s="20">
        <f t="shared" si="36"/>
        <v>0</v>
      </c>
      <c r="K57" s="26"/>
      <c r="L57" s="27">
        <f t="shared" ref="L57:L64" si="43">ROUND(J57/12*K57,0)</f>
        <v>0</v>
      </c>
      <c r="M57" s="32"/>
      <c r="N57" s="20">
        <f t="shared" si="37"/>
        <v>0</v>
      </c>
      <c r="O57" s="26"/>
      <c r="P57" s="27">
        <f t="shared" ref="P57:P64" si="44">ROUND(N57/12*O57,0)</f>
        <v>0</v>
      </c>
      <c r="Q57" s="32"/>
      <c r="R57" s="20">
        <f t="shared" si="38"/>
        <v>0</v>
      </c>
      <c r="S57" s="26"/>
      <c r="T57" s="27">
        <f t="shared" ref="T57:T64" si="45">ROUND(R57/12*S57,0)</f>
        <v>0</v>
      </c>
      <c r="U57" s="32"/>
      <c r="V57" s="20">
        <f t="shared" si="39"/>
        <v>0</v>
      </c>
      <c r="W57" s="26"/>
      <c r="X57" s="27">
        <f t="shared" ref="X57:X64" si="46">ROUND(V57/12*W57,0)</f>
        <v>0</v>
      </c>
      <c r="Y57" s="32"/>
      <c r="Z57" s="18">
        <f t="shared" si="40"/>
        <v>0</v>
      </c>
    </row>
    <row r="58" spans="1:26" x14ac:dyDescent="0.25">
      <c r="A58" s="38" t="s">
        <v>13</v>
      </c>
      <c r="B58" s="34"/>
      <c r="C58" s="26"/>
      <c r="D58" s="27">
        <f t="shared" si="41"/>
        <v>0</v>
      </c>
      <c r="E58" s="32"/>
      <c r="F58" s="20">
        <f t="shared" si="35"/>
        <v>0</v>
      </c>
      <c r="G58" s="26"/>
      <c r="H58" s="27">
        <f t="shared" si="42"/>
        <v>0</v>
      </c>
      <c r="I58" s="32"/>
      <c r="J58" s="20">
        <f t="shared" si="36"/>
        <v>0</v>
      </c>
      <c r="K58" s="26"/>
      <c r="L58" s="27">
        <f t="shared" si="43"/>
        <v>0</v>
      </c>
      <c r="M58" s="32"/>
      <c r="N58" s="20">
        <f t="shared" si="37"/>
        <v>0</v>
      </c>
      <c r="O58" s="26"/>
      <c r="P58" s="27">
        <f t="shared" si="44"/>
        <v>0</v>
      </c>
      <c r="Q58" s="32"/>
      <c r="R58" s="20">
        <f t="shared" si="38"/>
        <v>0</v>
      </c>
      <c r="S58" s="26"/>
      <c r="T58" s="27">
        <f t="shared" si="45"/>
        <v>0</v>
      </c>
      <c r="U58" s="32"/>
      <c r="V58" s="20">
        <f t="shared" si="39"/>
        <v>0</v>
      </c>
      <c r="W58" s="26"/>
      <c r="X58" s="27">
        <f t="shared" si="46"/>
        <v>0</v>
      </c>
      <c r="Y58" s="32"/>
      <c r="Z58" s="18">
        <f t="shared" si="40"/>
        <v>0</v>
      </c>
    </row>
    <row r="59" spans="1:26" x14ac:dyDescent="0.25">
      <c r="A59" s="38" t="s">
        <v>14</v>
      </c>
      <c r="B59" s="34"/>
      <c r="C59" s="26"/>
      <c r="D59" s="27">
        <f t="shared" si="41"/>
        <v>0</v>
      </c>
      <c r="E59" s="32"/>
      <c r="F59" s="20">
        <f t="shared" si="35"/>
        <v>0</v>
      </c>
      <c r="G59" s="26"/>
      <c r="H59" s="27">
        <f t="shared" si="42"/>
        <v>0</v>
      </c>
      <c r="I59" s="32"/>
      <c r="J59" s="20">
        <f t="shared" si="36"/>
        <v>0</v>
      </c>
      <c r="K59" s="26"/>
      <c r="L59" s="27">
        <f t="shared" si="43"/>
        <v>0</v>
      </c>
      <c r="M59" s="32"/>
      <c r="N59" s="20">
        <f t="shared" si="37"/>
        <v>0</v>
      </c>
      <c r="O59" s="26"/>
      <c r="P59" s="27">
        <f t="shared" si="44"/>
        <v>0</v>
      </c>
      <c r="Q59" s="32"/>
      <c r="R59" s="20">
        <f t="shared" si="38"/>
        <v>0</v>
      </c>
      <c r="S59" s="26"/>
      <c r="T59" s="27">
        <f t="shared" si="45"/>
        <v>0</v>
      </c>
      <c r="U59" s="32"/>
      <c r="V59" s="20">
        <f t="shared" si="39"/>
        <v>0</v>
      </c>
      <c r="W59" s="26"/>
      <c r="X59" s="27">
        <f t="shared" si="46"/>
        <v>0</v>
      </c>
      <c r="Y59" s="32"/>
      <c r="Z59" s="18">
        <f t="shared" si="40"/>
        <v>0</v>
      </c>
    </row>
    <row r="60" spans="1:26" x14ac:dyDescent="0.25">
      <c r="A60" s="38" t="s">
        <v>15</v>
      </c>
      <c r="B60" s="34"/>
      <c r="C60" s="26"/>
      <c r="D60" s="27">
        <f t="shared" si="41"/>
        <v>0</v>
      </c>
      <c r="E60" s="32"/>
      <c r="F60" s="20">
        <f t="shared" si="35"/>
        <v>0</v>
      </c>
      <c r="G60" s="26"/>
      <c r="H60" s="27">
        <f t="shared" si="42"/>
        <v>0</v>
      </c>
      <c r="I60" s="32"/>
      <c r="J60" s="20">
        <f t="shared" si="36"/>
        <v>0</v>
      </c>
      <c r="K60" s="26"/>
      <c r="L60" s="27">
        <f t="shared" si="43"/>
        <v>0</v>
      </c>
      <c r="M60" s="32"/>
      <c r="N60" s="20">
        <f t="shared" si="37"/>
        <v>0</v>
      </c>
      <c r="O60" s="26"/>
      <c r="P60" s="27">
        <f t="shared" si="44"/>
        <v>0</v>
      </c>
      <c r="Q60" s="32"/>
      <c r="R60" s="20">
        <f t="shared" si="38"/>
        <v>0</v>
      </c>
      <c r="S60" s="26"/>
      <c r="T60" s="27">
        <f t="shared" si="45"/>
        <v>0</v>
      </c>
      <c r="U60" s="32"/>
      <c r="V60" s="20">
        <f t="shared" si="39"/>
        <v>0</v>
      </c>
      <c r="W60" s="26"/>
      <c r="X60" s="27">
        <f t="shared" si="46"/>
        <v>0</v>
      </c>
      <c r="Y60" s="32"/>
      <c r="Z60" s="18">
        <f t="shared" si="40"/>
        <v>0</v>
      </c>
    </row>
    <row r="61" spans="1:26" x14ac:dyDescent="0.25">
      <c r="A61" s="38" t="s">
        <v>16</v>
      </c>
      <c r="B61" s="34"/>
      <c r="C61" s="26"/>
      <c r="D61" s="27">
        <f t="shared" si="41"/>
        <v>0</v>
      </c>
      <c r="E61" s="32"/>
      <c r="F61" s="20">
        <f t="shared" si="35"/>
        <v>0</v>
      </c>
      <c r="G61" s="26"/>
      <c r="H61" s="27">
        <f t="shared" si="42"/>
        <v>0</v>
      </c>
      <c r="I61" s="32"/>
      <c r="J61" s="20">
        <f t="shared" si="36"/>
        <v>0</v>
      </c>
      <c r="K61" s="26"/>
      <c r="L61" s="27">
        <f t="shared" si="43"/>
        <v>0</v>
      </c>
      <c r="M61" s="32"/>
      <c r="N61" s="20">
        <f t="shared" si="37"/>
        <v>0</v>
      </c>
      <c r="O61" s="26"/>
      <c r="P61" s="27">
        <f t="shared" si="44"/>
        <v>0</v>
      </c>
      <c r="Q61" s="32"/>
      <c r="R61" s="20">
        <f t="shared" si="38"/>
        <v>0</v>
      </c>
      <c r="S61" s="26"/>
      <c r="T61" s="27">
        <f t="shared" si="45"/>
        <v>0</v>
      </c>
      <c r="U61" s="32"/>
      <c r="V61" s="20">
        <f t="shared" si="39"/>
        <v>0</v>
      </c>
      <c r="W61" s="26"/>
      <c r="X61" s="27">
        <f t="shared" si="46"/>
        <v>0</v>
      </c>
      <c r="Y61" s="32"/>
      <c r="Z61" s="18">
        <f t="shared" si="40"/>
        <v>0</v>
      </c>
    </row>
    <row r="62" spans="1:26" x14ac:dyDescent="0.25">
      <c r="A62" s="38" t="s">
        <v>17</v>
      </c>
      <c r="B62" s="34"/>
      <c r="C62" s="26"/>
      <c r="D62" s="27">
        <f t="shared" si="41"/>
        <v>0</v>
      </c>
      <c r="E62" s="32"/>
      <c r="F62" s="20">
        <f t="shared" si="35"/>
        <v>0</v>
      </c>
      <c r="G62" s="26"/>
      <c r="H62" s="27">
        <f t="shared" si="42"/>
        <v>0</v>
      </c>
      <c r="I62" s="32"/>
      <c r="J62" s="20">
        <f t="shared" si="36"/>
        <v>0</v>
      </c>
      <c r="K62" s="26"/>
      <c r="L62" s="27">
        <f t="shared" si="43"/>
        <v>0</v>
      </c>
      <c r="M62" s="32"/>
      <c r="N62" s="20">
        <f t="shared" si="37"/>
        <v>0</v>
      </c>
      <c r="O62" s="26"/>
      <c r="P62" s="27">
        <f t="shared" si="44"/>
        <v>0</v>
      </c>
      <c r="Q62" s="32"/>
      <c r="R62" s="20">
        <f t="shared" si="38"/>
        <v>0</v>
      </c>
      <c r="S62" s="26"/>
      <c r="T62" s="27">
        <f t="shared" si="45"/>
        <v>0</v>
      </c>
      <c r="U62" s="32"/>
      <c r="V62" s="20">
        <f t="shared" si="39"/>
        <v>0</v>
      </c>
      <c r="W62" s="26"/>
      <c r="X62" s="27">
        <f t="shared" si="46"/>
        <v>0</v>
      </c>
      <c r="Y62" s="32"/>
      <c r="Z62" s="18">
        <f t="shared" si="40"/>
        <v>0</v>
      </c>
    </row>
    <row r="63" spans="1:26" x14ac:dyDescent="0.25">
      <c r="A63" s="38" t="s">
        <v>18</v>
      </c>
      <c r="B63" s="34"/>
      <c r="C63" s="26"/>
      <c r="D63" s="27">
        <f t="shared" si="41"/>
        <v>0</v>
      </c>
      <c r="E63" s="32"/>
      <c r="F63" s="20">
        <f t="shared" si="35"/>
        <v>0</v>
      </c>
      <c r="G63" s="26"/>
      <c r="H63" s="27">
        <f t="shared" si="42"/>
        <v>0</v>
      </c>
      <c r="I63" s="32"/>
      <c r="J63" s="20">
        <f t="shared" si="36"/>
        <v>0</v>
      </c>
      <c r="K63" s="26"/>
      <c r="L63" s="27">
        <f t="shared" si="43"/>
        <v>0</v>
      </c>
      <c r="M63" s="32"/>
      <c r="N63" s="20">
        <f t="shared" si="37"/>
        <v>0</v>
      </c>
      <c r="O63" s="26"/>
      <c r="P63" s="27">
        <f t="shared" si="44"/>
        <v>0</v>
      </c>
      <c r="Q63" s="32"/>
      <c r="R63" s="20">
        <f t="shared" si="38"/>
        <v>0</v>
      </c>
      <c r="S63" s="26"/>
      <c r="T63" s="27">
        <f t="shared" si="45"/>
        <v>0</v>
      </c>
      <c r="U63" s="32"/>
      <c r="V63" s="20">
        <f t="shared" si="39"/>
        <v>0</v>
      </c>
      <c r="W63" s="26"/>
      <c r="X63" s="27">
        <f t="shared" si="46"/>
        <v>0</v>
      </c>
      <c r="Y63" s="32"/>
      <c r="Z63" s="18">
        <f t="shared" si="40"/>
        <v>0</v>
      </c>
    </row>
    <row r="64" spans="1:26" x14ac:dyDescent="0.25">
      <c r="A64" s="38" t="s">
        <v>19</v>
      </c>
      <c r="B64" s="34"/>
      <c r="C64" s="26"/>
      <c r="D64" s="27">
        <f t="shared" si="41"/>
        <v>0</v>
      </c>
      <c r="E64" s="32"/>
      <c r="F64" s="20">
        <f t="shared" si="35"/>
        <v>0</v>
      </c>
      <c r="G64" s="26"/>
      <c r="H64" s="27">
        <f t="shared" si="42"/>
        <v>0</v>
      </c>
      <c r="I64" s="32"/>
      <c r="J64" s="20">
        <f t="shared" si="36"/>
        <v>0</v>
      </c>
      <c r="K64" s="26"/>
      <c r="L64" s="27">
        <f t="shared" si="43"/>
        <v>0</v>
      </c>
      <c r="M64" s="32"/>
      <c r="N64" s="20">
        <f t="shared" si="37"/>
        <v>0</v>
      </c>
      <c r="O64" s="26"/>
      <c r="P64" s="27">
        <f t="shared" si="44"/>
        <v>0</v>
      </c>
      <c r="Q64" s="32"/>
      <c r="R64" s="20">
        <f t="shared" si="38"/>
        <v>0</v>
      </c>
      <c r="S64" s="26"/>
      <c r="T64" s="27">
        <f t="shared" si="45"/>
        <v>0</v>
      </c>
      <c r="U64" s="32"/>
      <c r="V64" s="20">
        <f t="shared" si="39"/>
        <v>0</v>
      </c>
      <c r="W64" s="26"/>
      <c r="X64" s="27">
        <f t="shared" si="46"/>
        <v>0</v>
      </c>
      <c r="Y64" s="32"/>
      <c r="Z64" s="18">
        <f t="shared" si="40"/>
        <v>0</v>
      </c>
    </row>
    <row r="65" spans="1:26" ht="3" customHeight="1" x14ac:dyDescent="0.25">
      <c r="A65" s="38"/>
      <c r="B65" s="20"/>
      <c r="C65" s="15"/>
      <c r="D65" s="29"/>
      <c r="E65" s="32"/>
      <c r="G65" s="15"/>
      <c r="H65" s="29"/>
      <c r="I65" s="32"/>
      <c r="J65" s="20"/>
      <c r="K65" s="15"/>
      <c r="L65" s="29"/>
      <c r="M65" s="32"/>
      <c r="O65" s="15"/>
      <c r="P65" s="29"/>
      <c r="Q65" s="32"/>
      <c r="S65" s="15"/>
      <c r="T65" s="29"/>
      <c r="U65" s="32"/>
      <c r="W65" s="15"/>
      <c r="X65" s="29"/>
      <c r="Y65" s="32"/>
      <c r="Z65" s="29"/>
    </row>
    <row r="66" spans="1:26" x14ac:dyDescent="0.25">
      <c r="A66" s="38" t="s">
        <v>73</v>
      </c>
      <c r="B66" s="20"/>
      <c r="C66" s="15"/>
      <c r="D66" s="27">
        <f>ROUND(SUM(D55:D65),0)</f>
        <v>0</v>
      </c>
      <c r="E66" s="32"/>
      <c r="G66" s="15"/>
      <c r="H66" s="27">
        <f>ROUND(SUM(H55:H65),0)</f>
        <v>0</v>
      </c>
      <c r="I66" s="32"/>
      <c r="J66" s="20"/>
      <c r="K66" s="15"/>
      <c r="L66" s="27">
        <f>ROUND(SUM(L55:L65),0)</f>
        <v>0</v>
      </c>
      <c r="M66" s="32"/>
      <c r="O66" s="15"/>
      <c r="P66" s="27">
        <f>ROUND(SUM(P55:P65),0)</f>
        <v>0</v>
      </c>
      <c r="Q66" s="32"/>
      <c r="S66" s="15"/>
      <c r="T66" s="27">
        <f>ROUND(SUM(T55:T65),0)</f>
        <v>0</v>
      </c>
      <c r="U66" s="32"/>
      <c r="W66" s="15"/>
      <c r="X66" s="27">
        <f>ROUND(SUM(X55:X65),0)</f>
        <v>0</v>
      </c>
      <c r="Y66" s="32"/>
      <c r="Z66" s="27">
        <f>ROUND(SUM(Z55:Z65),0)</f>
        <v>0</v>
      </c>
    </row>
    <row r="67" spans="1:26" ht="6" customHeight="1" x14ac:dyDescent="0.25">
      <c r="A67" s="38"/>
      <c r="B67" s="20"/>
      <c r="C67" s="15"/>
      <c r="D67" s="27"/>
      <c r="E67" s="32"/>
      <c r="G67" s="15"/>
      <c r="H67" s="27"/>
      <c r="I67" s="32"/>
      <c r="J67" s="20"/>
      <c r="K67" s="15"/>
      <c r="L67" s="27"/>
      <c r="M67" s="32"/>
      <c r="O67" s="15"/>
      <c r="P67" s="27"/>
      <c r="Q67" s="32"/>
      <c r="S67" s="15"/>
      <c r="T67" s="27"/>
      <c r="U67" s="32"/>
      <c r="W67" s="15"/>
      <c r="X67" s="27"/>
      <c r="Y67" s="32"/>
      <c r="Z67" s="27"/>
    </row>
    <row r="68" spans="1:26" x14ac:dyDescent="0.25">
      <c r="A68" s="22" t="s">
        <v>74</v>
      </c>
      <c r="B68" s="33" t="s">
        <v>75</v>
      </c>
      <c r="C68" s="40" t="s">
        <v>62</v>
      </c>
      <c r="D68" s="27"/>
      <c r="E68" s="32"/>
      <c r="F68" s="33" t="s">
        <v>75</v>
      </c>
      <c r="G68" s="40" t="s">
        <v>62</v>
      </c>
      <c r="I68" s="32"/>
      <c r="J68" s="33" t="s">
        <v>75</v>
      </c>
      <c r="K68" s="40" t="s">
        <v>62</v>
      </c>
      <c r="L68" s="27"/>
      <c r="M68" s="32"/>
      <c r="N68" s="33" t="s">
        <v>75</v>
      </c>
      <c r="O68" s="40" t="s">
        <v>62</v>
      </c>
      <c r="P68" s="27"/>
      <c r="Q68" s="32"/>
      <c r="R68" s="33" t="s">
        <v>75</v>
      </c>
      <c r="S68" s="40" t="s">
        <v>62</v>
      </c>
      <c r="T68" s="27"/>
      <c r="U68" s="32"/>
      <c r="V68" s="33" t="s">
        <v>75</v>
      </c>
      <c r="W68" s="40" t="s">
        <v>62</v>
      </c>
      <c r="X68" s="27"/>
      <c r="Y68" s="32"/>
      <c r="Z68" s="20"/>
    </row>
    <row r="69" spans="1:26" x14ac:dyDescent="0.25">
      <c r="A69" s="3" t="s">
        <v>76</v>
      </c>
      <c r="B69" s="41"/>
      <c r="C69" s="42"/>
      <c r="D69" s="43">
        <f>ROUND(B69*C69,0)</f>
        <v>0</v>
      </c>
      <c r="E69" s="32"/>
      <c r="F69" s="44"/>
      <c r="G69" s="42"/>
      <c r="H69" s="43">
        <f>ROUND(F69*G69,0)</f>
        <v>0</v>
      </c>
      <c r="I69" s="32"/>
      <c r="J69" s="44">
        <f>ROUND(F69*(1+$F$4),2)</f>
        <v>0</v>
      </c>
      <c r="K69" s="26">
        <f>+G69</f>
        <v>0</v>
      </c>
      <c r="L69" s="43">
        <f>ROUND(J69*K69,0)</f>
        <v>0</v>
      </c>
      <c r="M69" s="32"/>
      <c r="N69" s="44">
        <f>ROUND(J69*(1+$F$4),2)</f>
        <v>0</v>
      </c>
      <c r="O69" s="26">
        <f>+K69</f>
        <v>0</v>
      </c>
      <c r="P69" s="43">
        <f>ROUND(N69*O69,0)</f>
        <v>0</v>
      </c>
      <c r="Q69" s="32"/>
      <c r="R69" s="44">
        <f>ROUND(N69*(1+$F$4),2)</f>
        <v>0</v>
      </c>
      <c r="S69" s="26">
        <v>0</v>
      </c>
      <c r="T69" s="43">
        <f>ROUND(R69*S69,0)</f>
        <v>0</v>
      </c>
      <c r="U69" s="32"/>
      <c r="V69" s="44">
        <f>ROUND(R69*(1+$F$4),2)</f>
        <v>0</v>
      </c>
      <c r="W69" s="26">
        <f>+S69</f>
        <v>0</v>
      </c>
      <c r="X69" s="43">
        <f>ROUND(V69*W69,0)</f>
        <v>0</v>
      </c>
      <c r="Y69" s="32"/>
      <c r="Z69" s="18">
        <f t="shared" ref="Z69:Z70" si="47">ROUND(D69+H69+L69+P69+T69+X69,0)</f>
        <v>0</v>
      </c>
    </row>
    <row r="70" spans="1:26" x14ac:dyDescent="0.25">
      <c r="A70" s="3" t="s">
        <v>77</v>
      </c>
      <c r="B70" s="41"/>
      <c r="C70" s="42"/>
      <c r="D70" s="43">
        <f>ROUND(B70*C70,0)</f>
        <v>0</v>
      </c>
      <c r="E70" s="32"/>
      <c r="F70" s="44"/>
      <c r="G70" s="42"/>
      <c r="H70" s="43">
        <f>ROUND(F70*G70,0)</f>
        <v>0</v>
      </c>
      <c r="I70" s="32"/>
      <c r="J70" s="44">
        <f>ROUND(F70*(1+$F$4),2)</f>
        <v>0</v>
      </c>
      <c r="K70" s="42"/>
      <c r="L70" s="43">
        <f>ROUND(J70*K70,0)</f>
        <v>0</v>
      </c>
      <c r="M70" s="32"/>
      <c r="N70" s="44">
        <f>ROUND(J70*(1+$F$4),2)</f>
        <v>0</v>
      </c>
      <c r="O70" s="42"/>
      <c r="P70" s="43">
        <f>ROUND(N70*O70,0)</f>
        <v>0</v>
      </c>
      <c r="Q70" s="32"/>
      <c r="R70" s="44">
        <f>ROUND(N70*(1+$F$4),2)</f>
        <v>0</v>
      </c>
      <c r="S70" s="42"/>
      <c r="T70" s="43">
        <f>ROUND(R70*S70,0)</f>
        <v>0</v>
      </c>
      <c r="U70" s="32"/>
      <c r="V70" s="44">
        <f>ROUND(R70*(1+$F$4),2)</f>
        <v>0</v>
      </c>
      <c r="W70" s="42"/>
      <c r="X70" s="43">
        <f>ROUND(V70*W70,0)</f>
        <v>0</v>
      </c>
      <c r="Y70" s="32"/>
      <c r="Z70" s="18">
        <f t="shared" si="47"/>
        <v>0</v>
      </c>
    </row>
    <row r="71" spans="1:26" ht="3" customHeight="1" x14ac:dyDescent="0.25">
      <c r="B71" s="33"/>
      <c r="C71" s="40"/>
      <c r="D71" s="29"/>
      <c r="E71" s="32"/>
      <c r="F71" s="33"/>
      <c r="G71" s="40"/>
      <c r="H71" s="29"/>
      <c r="I71" s="32"/>
      <c r="J71" s="33"/>
      <c r="K71" s="40"/>
      <c r="L71" s="29"/>
      <c r="M71" s="32"/>
      <c r="N71" s="33"/>
      <c r="O71" s="40"/>
      <c r="P71" s="29"/>
      <c r="Q71" s="32"/>
      <c r="R71" s="33"/>
      <c r="S71" s="40"/>
      <c r="T71" s="29"/>
      <c r="U71" s="32"/>
      <c r="V71" s="33"/>
      <c r="W71" s="40"/>
      <c r="X71" s="29"/>
      <c r="Y71" s="32"/>
      <c r="Z71" s="29"/>
    </row>
    <row r="72" spans="1:26" x14ac:dyDescent="0.25">
      <c r="A72" s="3" t="s">
        <v>78</v>
      </c>
      <c r="B72" s="44"/>
      <c r="C72" s="45"/>
      <c r="D72" s="27">
        <f>ROUND(SUM(D69:D71),0)</f>
        <v>0</v>
      </c>
      <c r="E72" s="32"/>
      <c r="G72" s="15"/>
      <c r="H72" s="27">
        <f>ROUND(SUM(H69:H71),0)</f>
        <v>0</v>
      </c>
      <c r="I72" s="32"/>
      <c r="J72" s="20"/>
      <c r="K72" s="15"/>
      <c r="L72" s="27">
        <f>ROUND(SUM(L69:L71),0)</f>
        <v>0</v>
      </c>
      <c r="M72" s="32"/>
      <c r="O72" s="15"/>
      <c r="P72" s="27">
        <f>ROUND(SUM(P69:P71),0)</f>
        <v>0</v>
      </c>
      <c r="Q72" s="32"/>
      <c r="S72" s="15"/>
      <c r="T72" s="27">
        <f>ROUND(SUM(T69:T71),0)</f>
        <v>0</v>
      </c>
      <c r="U72" s="32"/>
      <c r="W72" s="15"/>
      <c r="X72" s="27">
        <f>ROUND(SUM(X69:X71),0)</f>
        <v>0</v>
      </c>
      <c r="Y72" s="32"/>
      <c r="Z72" s="27">
        <f>ROUND(SUM(Z69:Z71),0)</f>
        <v>0</v>
      </c>
    </row>
    <row r="73" spans="1:26" ht="6" customHeight="1" x14ac:dyDescent="0.25">
      <c r="B73" s="44"/>
      <c r="C73" s="45"/>
      <c r="D73" s="27"/>
      <c r="E73" s="32"/>
      <c r="G73" s="15"/>
      <c r="H73" s="27"/>
      <c r="I73" s="32"/>
      <c r="J73" s="20"/>
      <c r="K73" s="15"/>
      <c r="L73" s="27"/>
      <c r="M73" s="32"/>
      <c r="O73" s="15"/>
      <c r="P73" s="27"/>
      <c r="Q73" s="32"/>
      <c r="S73" s="15"/>
      <c r="T73" s="27"/>
      <c r="U73" s="32"/>
      <c r="W73" s="15"/>
      <c r="X73" s="27"/>
      <c r="Y73" s="32"/>
      <c r="Z73" s="27"/>
    </row>
    <row r="74" spans="1:26" x14ac:dyDescent="0.25">
      <c r="A74" s="22" t="s">
        <v>79</v>
      </c>
      <c r="B74" s="33" t="s">
        <v>80</v>
      </c>
      <c r="C74" s="40" t="s">
        <v>81</v>
      </c>
      <c r="D74" s="27"/>
      <c r="E74" s="32"/>
      <c r="F74" s="33" t="s">
        <v>80</v>
      </c>
      <c r="G74" s="40" t="s">
        <v>81</v>
      </c>
      <c r="I74" s="32"/>
      <c r="J74" s="33" t="s">
        <v>80</v>
      </c>
      <c r="K74" s="40" t="s">
        <v>81</v>
      </c>
      <c r="L74" s="27"/>
      <c r="M74" s="32"/>
      <c r="N74" s="33" t="s">
        <v>80</v>
      </c>
      <c r="O74" s="40" t="s">
        <v>81</v>
      </c>
      <c r="P74" s="27"/>
      <c r="Q74" s="32"/>
      <c r="R74" s="33" t="s">
        <v>80</v>
      </c>
      <c r="S74" s="40" t="s">
        <v>81</v>
      </c>
      <c r="T74" s="27"/>
      <c r="U74" s="32"/>
      <c r="V74" s="33" t="s">
        <v>80</v>
      </c>
      <c r="W74" s="40" t="s">
        <v>81</v>
      </c>
      <c r="X74" s="27"/>
      <c r="Y74" s="32"/>
      <c r="Z74" s="20"/>
    </row>
    <row r="75" spans="1:26" x14ac:dyDescent="0.25">
      <c r="A75" s="3" t="s">
        <v>82</v>
      </c>
      <c r="B75" s="41"/>
      <c r="C75" s="42"/>
      <c r="D75" s="43">
        <f>ROUND(B75*C75,0)</f>
        <v>0</v>
      </c>
      <c r="E75" s="32"/>
      <c r="F75" s="44">
        <f>ROUND(B75*(1+$F$4),2)</f>
        <v>0</v>
      </c>
      <c r="G75" s="42"/>
      <c r="H75" s="43">
        <f>ROUND(F75*G75,0)</f>
        <v>0</v>
      </c>
      <c r="I75" s="32"/>
      <c r="J75" s="44">
        <f>ROUND(F75*(1+$F$4),2)</f>
        <v>0</v>
      </c>
      <c r="K75" s="42"/>
      <c r="L75" s="43">
        <f>ROUND(J75*K75,0)</f>
        <v>0</v>
      </c>
      <c r="M75" s="32"/>
      <c r="N75" s="44">
        <f>ROUND(J75*(1+$F$4),2)</f>
        <v>0</v>
      </c>
      <c r="O75" s="42"/>
      <c r="P75" s="43">
        <f>ROUND(N75*O75,0)</f>
        <v>0</v>
      </c>
      <c r="Q75" s="32"/>
      <c r="R75" s="44">
        <f>ROUND(N75*(1+$F$4),2)</f>
        <v>0</v>
      </c>
      <c r="S75" s="42"/>
      <c r="T75" s="43">
        <f>ROUND(R75*S75,0)</f>
        <v>0</v>
      </c>
      <c r="U75" s="32"/>
      <c r="V75" s="44">
        <f>ROUND(R75*(1+$F$4),2)</f>
        <v>0</v>
      </c>
      <c r="W75" s="42"/>
      <c r="X75" s="43">
        <f>ROUND(V75*W75,0)</f>
        <v>0</v>
      </c>
      <c r="Y75" s="32"/>
      <c r="Z75" s="18">
        <f t="shared" ref="Z75:Z76" si="48">ROUND(D75+H75+L75+P75+T75+X75,0)</f>
        <v>0</v>
      </c>
    </row>
    <row r="76" spans="1:26" x14ac:dyDescent="0.25">
      <c r="A76" s="3" t="s">
        <v>83</v>
      </c>
      <c r="B76" s="41"/>
      <c r="C76" s="42"/>
      <c r="D76" s="43">
        <f>ROUND(B76*C76,0)</f>
        <v>0</v>
      </c>
      <c r="E76" s="32"/>
      <c r="F76" s="44">
        <f>ROUND(B76*(1+$F$4),2)</f>
        <v>0</v>
      </c>
      <c r="G76" s="42"/>
      <c r="H76" s="43">
        <f>ROUND(F76*G76,0)</f>
        <v>0</v>
      </c>
      <c r="I76" s="32"/>
      <c r="J76" s="44">
        <f>ROUND(F76*(1+$F$4),2)</f>
        <v>0</v>
      </c>
      <c r="K76" s="42"/>
      <c r="L76" s="43">
        <f>ROUND(J76*K76,0)</f>
        <v>0</v>
      </c>
      <c r="M76" s="32"/>
      <c r="N76" s="44">
        <f>ROUND(J76*(1+$F$4),2)</f>
        <v>0</v>
      </c>
      <c r="O76" s="42"/>
      <c r="P76" s="43">
        <f>ROUND(N76*O76,0)</f>
        <v>0</v>
      </c>
      <c r="Q76" s="32"/>
      <c r="R76" s="44">
        <f>ROUND(N76*(1+$F$4),2)</f>
        <v>0</v>
      </c>
      <c r="S76" s="42"/>
      <c r="T76" s="43">
        <f>ROUND(R76*S76,0)</f>
        <v>0</v>
      </c>
      <c r="U76" s="32"/>
      <c r="V76" s="44">
        <f>ROUND(R76*(1+$F$4),2)</f>
        <v>0</v>
      </c>
      <c r="W76" s="42"/>
      <c r="X76" s="43">
        <f>ROUND(V76*W76,0)</f>
        <v>0</v>
      </c>
      <c r="Y76" s="32"/>
      <c r="Z76" s="18">
        <f t="shared" si="48"/>
        <v>0</v>
      </c>
    </row>
    <row r="77" spans="1:26" ht="3" customHeight="1" x14ac:dyDescent="0.25">
      <c r="B77" s="33"/>
      <c r="C77" s="40"/>
      <c r="D77" s="29"/>
      <c r="E77" s="32"/>
      <c r="F77" s="33"/>
      <c r="G77" s="40"/>
      <c r="H77" s="29"/>
      <c r="I77" s="32"/>
      <c r="J77" s="33"/>
      <c r="K77" s="40"/>
      <c r="L77" s="29"/>
      <c r="M77" s="32"/>
      <c r="N77" s="33"/>
      <c r="O77" s="40"/>
      <c r="P77" s="29"/>
      <c r="Q77" s="32"/>
      <c r="R77" s="33"/>
      <c r="S77" s="40"/>
      <c r="T77" s="29"/>
      <c r="U77" s="32"/>
      <c r="V77" s="33"/>
      <c r="W77" s="40"/>
      <c r="X77" s="29"/>
      <c r="Y77" s="32"/>
      <c r="Z77" s="29"/>
    </row>
    <row r="78" spans="1:26" x14ac:dyDescent="0.25">
      <c r="A78" s="3" t="s">
        <v>84</v>
      </c>
      <c r="B78" s="44"/>
      <c r="C78" s="45"/>
      <c r="D78" s="27">
        <f>ROUND(SUM(D75:D77),0)</f>
        <v>0</v>
      </c>
      <c r="E78" s="32"/>
      <c r="G78" s="15"/>
      <c r="H78" s="27">
        <f>ROUND(SUM(H75:H77),0)</f>
        <v>0</v>
      </c>
      <c r="I78" s="32"/>
      <c r="J78" s="20"/>
      <c r="K78" s="15"/>
      <c r="L78" s="27">
        <f>ROUND(SUM(L75:L77),0)</f>
        <v>0</v>
      </c>
      <c r="M78" s="32"/>
      <c r="O78" s="15"/>
      <c r="P78" s="27">
        <f>ROUND(SUM(P75:P77),0)</f>
        <v>0</v>
      </c>
      <c r="Q78" s="32"/>
      <c r="S78" s="15"/>
      <c r="T78" s="27">
        <f>ROUND(SUM(T75:T77),0)</f>
        <v>0</v>
      </c>
      <c r="U78" s="32"/>
      <c r="W78" s="15"/>
      <c r="X78" s="27">
        <f>ROUND(SUM(X75:X77),0)</f>
        <v>0</v>
      </c>
      <c r="Y78" s="32"/>
      <c r="Z78" s="27">
        <f>ROUND(SUM(Z75:Z77),0)</f>
        <v>0</v>
      </c>
    </row>
    <row r="79" spans="1:26" ht="6" customHeight="1" x14ac:dyDescent="0.25">
      <c r="B79" s="44"/>
      <c r="C79" s="45"/>
      <c r="D79" s="27"/>
      <c r="E79" s="32"/>
      <c r="G79" s="15"/>
      <c r="H79" s="27"/>
      <c r="I79" s="32"/>
      <c r="J79" s="20"/>
      <c r="K79" s="15"/>
      <c r="L79" s="27"/>
      <c r="M79" s="32"/>
      <c r="O79" s="15"/>
      <c r="P79" s="27"/>
      <c r="Q79" s="32"/>
      <c r="S79" s="15"/>
      <c r="T79" s="27"/>
      <c r="U79" s="32"/>
      <c r="W79" s="15"/>
      <c r="X79" s="27"/>
      <c r="Y79" s="32"/>
      <c r="Z79" s="27"/>
    </row>
    <row r="80" spans="1:26" x14ac:dyDescent="0.25">
      <c r="A80" s="106" t="s">
        <v>7</v>
      </c>
      <c r="B80" s="33" t="s">
        <v>80</v>
      </c>
      <c r="C80" s="40" t="s">
        <v>81</v>
      </c>
      <c r="D80" s="27"/>
      <c r="E80" s="32"/>
      <c r="F80" s="33" t="s">
        <v>80</v>
      </c>
      <c r="G80" s="40" t="s">
        <v>81</v>
      </c>
      <c r="I80" s="32"/>
      <c r="J80" s="33" t="s">
        <v>80</v>
      </c>
      <c r="K80" s="40" t="s">
        <v>81</v>
      </c>
      <c r="L80" s="27"/>
      <c r="M80" s="32"/>
      <c r="N80" s="33" t="s">
        <v>80</v>
      </c>
      <c r="O80" s="40" t="s">
        <v>81</v>
      </c>
      <c r="P80" s="27"/>
      <c r="Q80" s="32"/>
      <c r="R80" s="33" t="s">
        <v>80</v>
      </c>
      <c r="S80" s="40" t="s">
        <v>81</v>
      </c>
      <c r="T80" s="27"/>
      <c r="U80" s="32"/>
      <c r="V80" s="33" t="s">
        <v>80</v>
      </c>
      <c r="W80" s="40" t="s">
        <v>81</v>
      </c>
      <c r="X80" s="27"/>
      <c r="Y80" s="32"/>
      <c r="Z80" s="20"/>
    </row>
    <row r="81" spans="1:26" x14ac:dyDescent="0.25">
      <c r="A81" s="3" t="s">
        <v>23</v>
      </c>
      <c r="B81" s="41"/>
      <c r="C81" s="42"/>
      <c r="D81" s="43">
        <f>ROUND(B81*C81,0)</f>
        <v>0</v>
      </c>
      <c r="E81" s="32"/>
      <c r="F81" s="44">
        <f>ROUND(B81*(1+$F$4),2)</f>
        <v>0</v>
      </c>
      <c r="G81" s="42"/>
      <c r="H81" s="43">
        <f>ROUND(F81*G81,0)</f>
        <v>0</v>
      </c>
      <c r="I81" s="32"/>
      <c r="J81" s="44">
        <f>ROUND(F81*(1+$F$4),2)</f>
        <v>0</v>
      </c>
      <c r="K81" s="42"/>
      <c r="L81" s="43">
        <f>ROUND(J81*K81,0)</f>
        <v>0</v>
      </c>
      <c r="M81" s="32"/>
      <c r="N81" s="44">
        <f>ROUND(J81*(1+$F$4),2)</f>
        <v>0</v>
      </c>
      <c r="O81" s="42"/>
      <c r="P81" s="43">
        <f>ROUND(N81*O81,0)</f>
        <v>0</v>
      </c>
      <c r="Q81" s="32"/>
      <c r="R81" s="44">
        <f>ROUND(N81*(1+$F$4),2)</f>
        <v>0</v>
      </c>
      <c r="S81" s="42"/>
      <c r="T81" s="43">
        <f>ROUND(R81*S81,0)</f>
        <v>0</v>
      </c>
      <c r="U81" s="32"/>
      <c r="V81" s="44">
        <f>ROUND(R81*(1+$F$4),2)</f>
        <v>0</v>
      </c>
      <c r="W81" s="42"/>
      <c r="X81" s="43">
        <f>ROUND(V81*W81,0)</f>
        <v>0</v>
      </c>
      <c r="Y81" s="32"/>
      <c r="Z81" s="18">
        <f t="shared" ref="Z81:Z82" si="49">ROUND(D81+H81+L81+P81+T81+X81,0)</f>
        <v>0</v>
      </c>
    </row>
    <row r="82" spans="1:26" x14ac:dyDescent="0.25">
      <c r="A82" s="3" t="s">
        <v>24</v>
      </c>
      <c r="B82" s="41"/>
      <c r="C82" s="42"/>
      <c r="D82" s="29">
        <f>ROUND(B82*C82,0)</f>
        <v>0</v>
      </c>
      <c r="E82" s="32"/>
      <c r="F82" s="44">
        <v>0</v>
      </c>
      <c r="G82" s="42"/>
      <c r="H82" s="29">
        <f>ROUND(F82*G82,0)</f>
        <v>0</v>
      </c>
      <c r="I82" s="32"/>
      <c r="J82" s="44">
        <f>ROUND(F82*(1+$F$4),2)</f>
        <v>0</v>
      </c>
      <c r="K82" s="42"/>
      <c r="L82" s="29">
        <f>ROUND(J82*K82,0)</f>
        <v>0</v>
      </c>
      <c r="M82" s="32"/>
      <c r="N82" s="44">
        <f>ROUND(J82*(1+$F$4),2)</f>
        <v>0</v>
      </c>
      <c r="O82" s="42"/>
      <c r="P82" s="29">
        <f>ROUND(N82*O82,0)</f>
        <v>0</v>
      </c>
      <c r="Q82" s="32"/>
      <c r="R82" s="44">
        <f>ROUND(N82*(1+$F$4),2)</f>
        <v>0</v>
      </c>
      <c r="S82" s="42"/>
      <c r="T82" s="29">
        <f>ROUND(R82*S82,0)</f>
        <v>0</v>
      </c>
      <c r="U82" s="32"/>
      <c r="V82" s="44">
        <f>ROUND(R82*(1+$F$4),2)</f>
        <v>0</v>
      </c>
      <c r="W82" s="42"/>
      <c r="X82" s="29">
        <f>ROUND(V82*W82,0)</f>
        <v>0</v>
      </c>
      <c r="Y82" s="32"/>
      <c r="Z82" s="18">
        <f t="shared" si="49"/>
        <v>0</v>
      </c>
    </row>
    <row r="83" spans="1:26" x14ac:dyDescent="0.25">
      <c r="B83" s="44"/>
      <c r="C83" s="45"/>
      <c r="D83" s="27">
        <f>ROUND(SUM(D81:D82),0)</f>
        <v>0</v>
      </c>
      <c r="E83" s="32"/>
      <c r="G83" s="15"/>
      <c r="H83" s="27">
        <f>ROUND(SUM(H81:H82),0)</f>
        <v>0</v>
      </c>
      <c r="I83" s="32"/>
      <c r="J83" s="20"/>
      <c r="K83" s="15"/>
      <c r="L83" s="27">
        <f>ROUND(SUM(L81:L82),0)</f>
        <v>0</v>
      </c>
      <c r="M83" s="32"/>
      <c r="O83" s="15"/>
      <c r="P83" s="27">
        <f>ROUND(SUM(P81:P82),0)</f>
        <v>0</v>
      </c>
      <c r="Q83" s="32"/>
      <c r="S83" s="15"/>
      <c r="T83" s="27">
        <f>ROUND(SUM(T81:T82),0)</f>
        <v>0</v>
      </c>
      <c r="U83" s="32"/>
      <c r="W83" s="15"/>
      <c r="X83" s="27">
        <f>ROUND(SUM(X81:X82),0)</f>
        <v>0</v>
      </c>
      <c r="Y83" s="32"/>
      <c r="Z83" s="27">
        <f>ROUND(SUM(Z81:Z82),0)</f>
        <v>0</v>
      </c>
    </row>
    <row r="84" spans="1:26" x14ac:dyDescent="0.25">
      <c r="B84" s="44"/>
      <c r="C84" s="45"/>
      <c r="D84" s="27"/>
      <c r="E84" s="32"/>
      <c r="G84" s="15"/>
      <c r="H84" s="27"/>
      <c r="I84" s="32"/>
      <c r="J84" s="20"/>
      <c r="K84" s="15"/>
      <c r="L84" s="27"/>
      <c r="M84" s="32"/>
      <c r="O84" s="15"/>
      <c r="P84" s="27"/>
      <c r="Q84" s="32"/>
      <c r="S84" s="15"/>
      <c r="T84" s="27"/>
      <c r="U84" s="32"/>
      <c r="W84" s="15"/>
      <c r="X84" s="27"/>
      <c r="Y84" s="32"/>
      <c r="Z84" s="27"/>
    </row>
    <row r="85" spans="1:26" x14ac:dyDescent="0.25">
      <c r="A85" s="38"/>
      <c r="B85" s="46" t="s">
        <v>85</v>
      </c>
      <c r="C85" s="33" t="s">
        <v>86</v>
      </c>
      <c r="D85" s="43"/>
      <c r="E85" s="32"/>
      <c r="F85" s="46" t="s">
        <v>85</v>
      </c>
      <c r="G85" s="33" t="s">
        <v>86</v>
      </c>
      <c r="H85" s="27"/>
      <c r="I85" s="32"/>
      <c r="J85" s="46" t="s">
        <v>85</v>
      </c>
      <c r="K85" s="33" t="s">
        <v>86</v>
      </c>
      <c r="L85" s="43"/>
      <c r="M85" s="32"/>
      <c r="N85" s="46" t="s">
        <v>85</v>
      </c>
      <c r="O85" s="33" t="s">
        <v>86</v>
      </c>
      <c r="P85" s="43"/>
      <c r="Q85" s="32"/>
      <c r="R85" s="46" t="s">
        <v>85</v>
      </c>
      <c r="S85" s="33" t="s">
        <v>86</v>
      </c>
      <c r="T85" s="43"/>
      <c r="U85" s="32"/>
      <c r="V85" s="46" t="s">
        <v>85</v>
      </c>
      <c r="W85" s="33" t="s">
        <v>86</v>
      </c>
      <c r="X85" s="43"/>
      <c r="Y85" s="32"/>
      <c r="Z85" s="27"/>
    </row>
    <row r="86" spans="1:26" x14ac:dyDescent="0.25">
      <c r="A86" s="38" t="s">
        <v>87</v>
      </c>
      <c r="B86" s="89">
        <v>276.73</v>
      </c>
      <c r="C86" s="47"/>
      <c r="D86" s="43">
        <f>ROUND(B86*C86,0)</f>
        <v>0</v>
      </c>
      <c r="E86" s="32"/>
      <c r="F86" s="89">
        <v>319.97000000000003</v>
      </c>
      <c r="G86" s="47"/>
      <c r="H86" s="43">
        <f>ROUND(F86*G86,0)</f>
        <v>0</v>
      </c>
      <c r="I86" s="32"/>
      <c r="J86" s="89">
        <f>ROUND(F86*(1+$F$5),2)</f>
        <v>339.17</v>
      </c>
      <c r="K86" s="47"/>
      <c r="L86" s="43">
        <f>ROUND(J86*K86,0)</f>
        <v>0</v>
      </c>
      <c r="M86" s="32"/>
      <c r="N86" s="89">
        <f>ROUND(J86*(1+$F$5),2)</f>
        <v>359.52</v>
      </c>
      <c r="O86" s="47"/>
      <c r="P86" s="43">
        <f>ROUND(N86*O86,0)</f>
        <v>0</v>
      </c>
      <c r="Q86" s="32"/>
      <c r="R86" s="89">
        <f>ROUND(N86*(1+$F$5),2)</f>
        <v>381.09</v>
      </c>
      <c r="S86" s="47"/>
      <c r="T86" s="43">
        <f>ROUND(R86*S86,0)</f>
        <v>0</v>
      </c>
      <c r="U86" s="32"/>
      <c r="V86" s="89">
        <f>ROUND(R86*(1+$F$5),2)</f>
        <v>403.96</v>
      </c>
      <c r="W86" s="47"/>
      <c r="X86" s="43">
        <f>ROUND(V86*W86,0)</f>
        <v>0</v>
      </c>
      <c r="Y86" s="32"/>
      <c r="Z86" s="20">
        <f>ROUND(H86+L86+P86+T86+X86,0)</f>
        <v>0</v>
      </c>
    </row>
    <row r="87" spans="1:26" ht="6" customHeight="1" x14ac:dyDescent="0.25">
      <c r="A87" s="15"/>
      <c r="B87" s="20"/>
      <c r="C87" s="15"/>
      <c r="D87" s="27"/>
      <c r="E87" s="32"/>
      <c r="H87" s="27"/>
      <c r="I87" s="32"/>
      <c r="J87" s="20"/>
      <c r="K87" s="15"/>
      <c r="L87" s="27"/>
      <c r="M87" s="32"/>
      <c r="O87" s="15"/>
      <c r="P87" s="27"/>
      <c r="Q87" s="32"/>
      <c r="S87" s="15"/>
      <c r="T87" s="27"/>
      <c r="U87" s="32"/>
      <c r="W87" s="15"/>
      <c r="X87" s="27"/>
      <c r="Y87" s="32"/>
      <c r="Z87" s="27"/>
    </row>
    <row r="88" spans="1:26" x14ac:dyDescent="0.25">
      <c r="C88" s="24" t="s">
        <v>88</v>
      </c>
      <c r="D88" s="27"/>
      <c r="E88" s="32"/>
      <c r="G88" s="24" t="s">
        <v>88</v>
      </c>
      <c r="I88" s="32"/>
      <c r="K88" s="24" t="s">
        <v>88</v>
      </c>
      <c r="L88" s="27"/>
      <c r="M88" s="32"/>
      <c r="O88" s="24" t="s">
        <v>88</v>
      </c>
      <c r="P88" s="27"/>
      <c r="Q88" s="32"/>
      <c r="S88" s="24" t="s">
        <v>88</v>
      </c>
      <c r="T88" s="27"/>
      <c r="U88" s="32"/>
      <c r="W88" s="24" t="s">
        <v>88</v>
      </c>
      <c r="X88" s="27"/>
      <c r="Y88" s="32"/>
      <c r="Z88" s="20"/>
    </row>
    <row r="89" spans="1:26" x14ac:dyDescent="0.25">
      <c r="A89" s="19" t="s">
        <v>89</v>
      </c>
      <c r="B89" s="24" t="s">
        <v>90</v>
      </c>
      <c r="C89" s="24" t="s">
        <v>91</v>
      </c>
      <c r="D89" s="27"/>
      <c r="E89" s="32"/>
      <c r="F89" s="24" t="s">
        <v>90</v>
      </c>
      <c r="G89" s="24" t="s">
        <v>91</v>
      </c>
      <c r="I89" s="32"/>
      <c r="J89" s="24" t="s">
        <v>90</v>
      </c>
      <c r="K89" s="24" t="s">
        <v>91</v>
      </c>
      <c r="L89" s="27"/>
      <c r="M89" s="32"/>
      <c r="N89" s="24" t="s">
        <v>90</v>
      </c>
      <c r="O89" s="24" t="s">
        <v>91</v>
      </c>
      <c r="P89" s="27"/>
      <c r="Q89" s="32"/>
      <c r="R89" s="24" t="s">
        <v>90</v>
      </c>
      <c r="S89" s="24" t="s">
        <v>91</v>
      </c>
      <c r="T89" s="27"/>
      <c r="U89" s="32"/>
      <c r="V89" s="24" t="s">
        <v>90</v>
      </c>
      <c r="W89" s="24" t="s">
        <v>91</v>
      </c>
      <c r="X89" s="27"/>
      <c r="Y89" s="32"/>
      <c r="Z89" s="20"/>
    </row>
    <row r="90" spans="1:26" x14ac:dyDescent="0.25">
      <c r="A90" s="3" t="s">
        <v>55</v>
      </c>
      <c r="B90" s="48">
        <v>0.189</v>
      </c>
      <c r="C90" s="18"/>
      <c r="D90" s="27">
        <f>ROUND(D23*B90,0)</f>
        <v>0</v>
      </c>
      <c r="E90" s="32"/>
      <c r="F90" s="48">
        <v>0.22</v>
      </c>
      <c r="H90" s="27">
        <f>ROUND(H23*F90,0)</f>
        <v>0</v>
      </c>
      <c r="I90" s="32"/>
      <c r="J90" s="130">
        <v>0.22</v>
      </c>
      <c r="K90" s="18"/>
      <c r="L90" s="27">
        <f>ROUND(L23*J90,0)</f>
        <v>0</v>
      </c>
      <c r="M90" s="32"/>
      <c r="N90" s="130">
        <v>0.22</v>
      </c>
      <c r="O90" s="18"/>
      <c r="P90" s="27">
        <f>ROUND(P23*N90,0)</f>
        <v>0</v>
      </c>
      <c r="Q90" s="32"/>
      <c r="R90" s="130">
        <v>0.22</v>
      </c>
      <c r="S90" s="18"/>
      <c r="T90" s="27">
        <f>ROUND(T23*R90,0)</f>
        <v>0</v>
      </c>
      <c r="U90" s="32"/>
      <c r="V90" s="130">
        <v>0.22</v>
      </c>
      <c r="W90" s="18"/>
      <c r="X90" s="27">
        <f>ROUND(X23*V90,0)</f>
        <v>0</v>
      </c>
      <c r="Y90" s="32"/>
      <c r="Z90" s="18">
        <f t="shared" ref="Z90:Z95" si="50">ROUND(D90+H90+L90+P90+T90+X90,0)</f>
        <v>0</v>
      </c>
    </row>
    <row r="91" spans="1:26" x14ac:dyDescent="0.25">
      <c r="A91" s="3" t="s">
        <v>92</v>
      </c>
      <c r="B91" s="48">
        <v>0.28999999999999998</v>
      </c>
      <c r="C91" s="18"/>
      <c r="D91" s="27">
        <f>ROUND(D39*B91,0)</f>
        <v>0</v>
      </c>
      <c r="E91" s="32"/>
      <c r="F91" s="48">
        <v>0.29299999999999998</v>
      </c>
      <c r="H91" s="27">
        <f>ROUND(H39*F91,0)</f>
        <v>3256</v>
      </c>
      <c r="I91" s="32"/>
      <c r="J91" s="130">
        <v>0.29499999999999998</v>
      </c>
      <c r="K91" s="18"/>
      <c r="L91" s="27">
        <f>ROUND(L39*J91,0)</f>
        <v>3376</v>
      </c>
      <c r="M91" s="32"/>
      <c r="N91" s="130">
        <v>0.29699999999999999</v>
      </c>
      <c r="O91" s="18"/>
      <c r="P91" s="27">
        <f>ROUND(P39*N91,0)</f>
        <v>3501</v>
      </c>
      <c r="Q91" s="32"/>
      <c r="R91" s="130">
        <v>0.39900000000000002</v>
      </c>
      <c r="S91" s="18"/>
      <c r="T91" s="27">
        <f>ROUND(T39*R91,0)</f>
        <v>4844</v>
      </c>
      <c r="U91" s="32"/>
      <c r="V91" s="130">
        <v>0.39900000000000002</v>
      </c>
      <c r="W91" s="18"/>
      <c r="X91" s="27">
        <f>ROUND(X39*V91,0)</f>
        <v>4990</v>
      </c>
      <c r="Y91" s="32"/>
      <c r="Z91" s="18">
        <f t="shared" si="50"/>
        <v>19967</v>
      </c>
    </row>
    <row r="92" spans="1:26" x14ac:dyDescent="0.25">
      <c r="A92" s="3" t="s">
        <v>66</v>
      </c>
      <c r="B92" s="48">
        <v>0.32500000000000001</v>
      </c>
      <c r="C92" s="18"/>
      <c r="D92" s="27">
        <f>ROUND(D52*B92,0)</f>
        <v>0</v>
      </c>
      <c r="E92" s="32"/>
      <c r="F92" s="48">
        <v>0.35599999999999998</v>
      </c>
      <c r="H92" s="27">
        <f>ROUND(H52*F92,0)</f>
        <v>0</v>
      </c>
      <c r="I92" s="32"/>
      <c r="J92" s="130">
        <v>0.36099999999999999</v>
      </c>
      <c r="K92" s="18"/>
      <c r="L92" s="27">
        <f>ROUND(L52*J92,0)</f>
        <v>0</v>
      </c>
      <c r="M92" s="32"/>
      <c r="N92" s="130">
        <v>0.36599999999999999</v>
      </c>
      <c r="O92" s="18"/>
      <c r="P92" s="27">
        <f>ROUND(P52*N92,0)</f>
        <v>0</v>
      </c>
      <c r="Q92" s="32"/>
      <c r="R92" s="130">
        <v>0.372</v>
      </c>
      <c r="S92" s="18"/>
      <c r="T92" s="27">
        <f>ROUND(T52*R92,0)</f>
        <v>0</v>
      </c>
      <c r="U92" s="32"/>
      <c r="V92" s="130">
        <v>0.372</v>
      </c>
      <c r="W92" s="18"/>
      <c r="X92" s="27">
        <f>ROUND(X52*V92,0)</f>
        <v>0</v>
      </c>
      <c r="Y92" s="32"/>
      <c r="Z92" s="18">
        <f t="shared" si="50"/>
        <v>0</v>
      </c>
    </row>
    <row r="93" spans="1:26" x14ac:dyDescent="0.25">
      <c r="A93" s="3" t="s">
        <v>70</v>
      </c>
      <c r="B93" s="48">
        <v>0.255</v>
      </c>
      <c r="C93" s="18"/>
      <c r="D93" s="27">
        <f>ROUND(D66*B93,0)</f>
        <v>0</v>
      </c>
      <c r="E93" s="32"/>
      <c r="F93" s="48">
        <v>0.26300000000000001</v>
      </c>
      <c r="H93" s="27">
        <f>ROUND(H66*F93,0)</f>
        <v>0</v>
      </c>
      <c r="I93" s="32"/>
      <c r="J93" s="130">
        <v>0.26800000000000002</v>
      </c>
      <c r="K93" s="18"/>
      <c r="L93" s="27">
        <f>ROUND(L66*J93,0)</f>
        <v>0</v>
      </c>
      <c r="M93" s="32"/>
      <c r="N93" s="130">
        <v>0.27300000000000002</v>
      </c>
      <c r="O93" s="18"/>
      <c r="P93" s="27">
        <f>ROUND(P66*N93,0)</f>
        <v>0</v>
      </c>
      <c r="Q93" s="32"/>
      <c r="R93" s="130">
        <v>0.27900000000000003</v>
      </c>
      <c r="S93" s="18"/>
      <c r="T93" s="27">
        <f>ROUND(T66*R93,0)</f>
        <v>0</v>
      </c>
      <c r="U93" s="32"/>
      <c r="V93" s="130">
        <v>0.27900000000000003</v>
      </c>
      <c r="W93" s="18"/>
      <c r="X93" s="27">
        <f>ROUND(X66*V93,0)</f>
        <v>0</v>
      </c>
      <c r="Y93" s="32"/>
      <c r="Z93" s="18">
        <f t="shared" si="50"/>
        <v>0</v>
      </c>
    </row>
    <row r="94" spans="1:26" s="2" customFormat="1" x14ac:dyDescent="0.25">
      <c r="A94" s="2" t="s">
        <v>93</v>
      </c>
      <c r="B94" s="49">
        <v>0.01</v>
      </c>
      <c r="C94" s="16"/>
      <c r="D94" s="43">
        <f>ROUND(B94*(D72+D78),0)</f>
        <v>0</v>
      </c>
      <c r="E94" s="30"/>
      <c r="F94" s="49">
        <v>0.01</v>
      </c>
      <c r="H94" s="43">
        <f>ROUND(F94*(H72+H78),0)</f>
        <v>0</v>
      </c>
      <c r="I94" s="30"/>
      <c r="J94" s="130">
        <v>0.01</v>
      </c>
      <c r="K94" s="16"/>
      <c r="L94" s="43">
        <f>ROUND(J94*(L72+L78),0)</f>
        <v>0</v>
      </c>
      <c r="M94" s="30"/>
      <c r="N94" s="130">
        <v>0.01</v>
      </c>
      <c r="O94" s="16"/>
      <c r="P94" s="43">
        <f>ROUND(N94*(P72+P78),0)</f>
        <v>0</v>
      </c>
      <c r="Q94" s="30"/>
      <c r="R94" s="130">
        <v>0.01</v>
      </c>
      <c r="S94" s="16"/>
      <c r="T94" s="43">
        <f>ROUND(R94*(T72+T78),0)</f>
        <v>0</v>
      </c>
      <c r="U94" s="30"/>
      <c r="V94" s="130">
        <v>0.01</v>
      </c>
      <c r="W94" s="16"/>
      <c r="X94" s="43">
        <f>ROUND(V94*(X72+X78),0)</f>
        <v>0</v>
      </c>
      <c r="Y94" s="30"/>
      <c r="Z94" s="18">
        <f t="shared" si="50"/>
        <v>0</v>
      </c>
    </row>
    <row r="95" spans="1:26" s="2" customFormat="1" x14ac:dyDescent="0.25">
      <c r="A95" s="107" t="s">
        <v>124</v>
      </c>
      <c r="B95" s="108">
        <v>0.08</v>
      </c>
      <c r="C95" s="109"/>
      <c r="D95" s="43">
        <f>ROUND(B95*(D83),0)</f>
        <v>0</v>
      </c>
      <c r="E95" s="32"/>
      <c r="F95" s="108">
        <v>0.22</v>
      </c>
      <c r="G95" s="107"/>
      <c r="H95" s="43">
        <f>ROUND(F95*(H83),0)</f>
        <v>0</v>
      </c>
      <c r="I95" s="32"/>
      <c r="J95" s="130">
        <v>0.22</v>
      </c>
      <c r="K95" s="109"/>
      <c r="L95" s="43">
        <f>ROUND(J95*(L83),0)</f>
        <v>0</v>
      </c>
      <c r="M95" s="32"/>
      <c r="N95" s="130">
        <v>0.22</v>
      </c>
      <c r="O95" s="109"/>
      <c r="P95" s="43">
        <f>ROUND(N95*(P83),0)</f>
        <v>0</v>
      </c>
      <c r="Q95" s="30"/>
      <c r="R95" s="130">
        <v>0.22</v>
      </c>
      <c r="S95" s="109"/>
      <c r="T95" s="43">
        <f>ROUND(R95*(T83),0)</f>
        <v>0</v>
      </c>
      <c r="U95" s="32"/>
      <c r="V95" s="130">
        <v>0.22</v>
      </c>
      <c r="W95" s="109"/>
      <c r="X95" s="43">
        <f>ROUND(V95*(X83),0)</f>
        <v>0</v>
      </c>
      <c r="Y95" s="30"/>
      <c r="Z95" s="18">
        <f t="shared" si="50"/>
        <v>0</v>
      </c>
    </row>
    <row r="96" spans="1:26" s="2" customFormat="1" x14ac:dyDescent="0.25">
      <c r="A96" s="107"/>
      <c r="B96" s="108"/>
      <c r="C96" s="109"/>
      <c r="D96" s="110"/>
      <c r="E96" s="32"/>
      <c r="F96" s="108"/>
      <c r="G96" s="107"/>
      <c r="H96" s="110"/>
      <c r="I96" s="32"/>
      <c r="J96" s="108"/>
      <c r="K96" s="109"/>
      <c r="L96" s="110"/>
      <c r="M96" s="32"/>
      <c r="N96" s="108"/>
      <c r="O96" s="109"/>
      <c r="P96" s="110"/>
      <c r="Q96" s="30"/>
      <c r="R96" s="108"/>
      <c r="S96" s="109"/>
      <c r="T96" s="110"/>
      <c r="U96" s="32"/>
      <c r="V96" s="108"/>
      <c r="W96" s="109"/>
      <c r="X96" s="110"/>
      <c r="Y96" s="30"/>
      <c r="Z96" s="111"/>
    </row>
    <row r="97" spans="1:26" s="2" customFormat="1" x14ac:dyDescent="0.25">
      <c r="B97" s="50" t="s">
        <v>94</v>
      </c>
      <c r="C97" s="51" t="s">
        <v>95</v>
      </c>
      <c r="D97" s="43"/>
      <c r="E97" s="30"/>
      <c r="F97" s="50" t="s">
        <v>94</v>
      </c>
      <c r="G97" s="51" t="s">
        <v>95</v>
      </c>
      <c r="H97" s="43"/>
      <c r="I97" s="30"/>
      <c r="J97" s="50" t="s">
        <v>94</v>
      </c>
      <c r="K97" s="51" t="s">
        <v>95</v>
      </c>
      <c r="L97" s="43"/>
      <c r="M97" s="30"/>
      <c r="N97" s="50" t="s">
        <v>94</v>
      </c>
      <c r="O97" s="51" t="s">
        <v>95</v>
      </c>
      <c r="P97" s="43"/>
      <c r="Q97" s="30"/>
      <c r="R97" s="50" t="s">
        <v>94</v>
      </c>
      <c r="S97" s="51" t="s">
        <v>95</v>
      </c>
      <c r="T97" s="43"/>
      <c r="U97" s="30"/>
      <c r="V97" s="50" t="s">
        <v>94</v>
      </c>
      <c r="W97" s="51" t="s">
        <v>95</v>
      </c>
      <c r="X97" s="43"/>
      <c r="Y97" s="30"/>
      <c r="Z97" s="20"/>
    </row>
    <row r="98" spans="1:26" s="2" customFormat="1" x14ac:dyDescent="0.25">
      <c r="A98" s="2" t="s">
        <v>96</v>
      </c>
      <c r="B98" s="47">
        <v>0</v>
      </c>
      <c r="C98" s="91">
        <v>792</v>
      </c>
      <c r="D98" s="43">
        <f>ROUND(B98*C98,0)</f>
        <v>0</v>
      </c>
      <c r="E98" s="30"/>
      <c r="F98" s="47"/>
      <c r="G98" s="91">
        <v>669</v>
      </c>
      <c r="H98" s="43">
        <f>ROUND(F98*G98,0)</f>
        <v>0</v>
      </c>
      <c r="I98" s="30"/>
      <c r="J98" s="47"/>
      <c r="K98" s="91">
        <v>736</v>
      </c>
      <c r="L98" s="43">
        <f>ROUND(J98*K98,0)</f>
        <v>0</v>
      </c>
      <c r="M98" s="30"/>
      <c r="N98" s="47"/>
      <c r="O98" s="91">
        <v>809</v>
      </c>
      <c r="P98" s="43">
        <f>ROUND(N98*O98,0)</f>
        <v>0</v>
      </c>
      <c r="Q98" s="30"/>
      <c r="R98" s="47"/>
      <c r="S98" s="91">
        <v>890</v>
      </c>
      <c r="T98" s="43">
        <f>ROUND(R98*S98,0)</f>
        <v>0</v>
      </c>
      <c r="U98" s="30"/>
      <c r="V98" s="47"/>
      <c r="W98" s="91">
        <v>890</v>
      </c>
      <c r="X98" s="43">
        <f>ROUND(V98*W98,0)</f>
        <v>0</v>
      </c>
      <c r="Y98" s="30"/>
      <c r="Z98" s="18">
        <f t="shared" ref="Z98:Z99" si="51">ROUND(D98+H98+L98+P98+T98+X98,0)</f>
        <v>0</v>
      </c>
    </row>
    <row r="99" spans="1:26" x14ac:dyDescent="0.25">
      <c r="A99" s="2" t="s">
        <v>97</v>
      </c>
      <c r="B99" s="47">
        <v>0</v>
      </c>
      <c r="C99" s="91">
        <v>1067</v>
      </c>
      <c r="D99" s="29">
        <f>ROUND(B99*C99,0)</f>
        <v>0</v>
      </c>
      <c r="E99" s="30"/>
      <c r="F99" s="47"/>
      <c r="G99" s="91">
        <v>936</v>
      </c>
      <c r="H99" s="29">
        <f>ROUND(F99*G99,0)</f>
        <v>0</v>
      </c>
      <c r="I99" s="30"/>
      <c r="J99" s="47"/>
      <c r="K99" s="91">
        <v>1030</v>
      </c>
      <c r="L99" s="29">
        <f>ROUND(J99*K99,0)</f>
        <v>0</v>
      </c>
      <c r="M99" s="30"/>
      <c r="N99" s="47"/>
      <c r="O99" s="91">
        <v>1133</v>
      </c>
      <c r="P99" s="29">
        <f>ROUND(N99*O99,0)</f>
        <v>0</v>
      </c>
      <c r="Q99" s="30"/>
      <c r="R99" s="47"/>
      <c r="S99" s="91">
        <v>1246</v>
      </c>
      <c r="T99" s="29">
        <f>ROUND(R99*S99,0)</f>
        <v>0</v>
      </c>
      <c r="U99" s="30"/>
      <c r="V99" s="47"/>
      <c r="W99" s="91">
        <v>1246</v>
      </c>
      <c r="X99" s="29">
        <f>ROUND(V99*W99,0)</f>
        <v>0</v>
      </c>
      <c r="Y99" s="30"/>
      <c r="Z99" s="18">
        <f t="shared" si="51"/>
        <v>0</v>
      </c>
    </row>
    <row r="100" spans="1:26" x14ac:dyDescent="0.25">
      <c r="A100" s="15" t="s">
        <v>98</v>
      </c>
      <c r="B100" s="52"/>
      <c r="C100" s="16"/>
      <c r="D100" s="27">
        <f>ROUND(SUM(D90:D99),0)</f>
        <v>0</v>
      </c>
      <c r="E100" s="32"/>
      <c r="G100" s="16"/>
      <c r="H100" s="27">
        <f>ROUND(SUM(H90:H99),0)</f>
        <v>3256</v>
      </c>
      <c r="I100" s="32"/>
      <c r="J100" s="52"/>
      <c r="K100" s="18"/>
      <c r="L100" s="27">
        <f>ROUND(SUM(L90:L99),0)</f>
        <v>3376</v>
      </c>
      <c r="M100" s="32"/>
      <c r="N100" s="52"/>
      <c r="O100" s="18"/>
      <c r="P100" s="27">
        <f>ROUND(SUM(P90:P99),0)</f>
        <v>3501</v>
      </c>
      <c r="Q100" s="32"/>
      <c r="R100" s="52"/>
      <c r="S100" s="18"/>
      <c r="T100" s="27">
        <f>ROUND(SUM(T90:T99),0)</f>
        <v>4844</v>
      </c>
      <c r="U100" s="32"/>
      <c r="V100" s="52"/>
      <c r="W100" s="18"/>
      <c r="X100" s="27">
        <f>ROUND(SUM(X90:X99),0)</f>
        <v>4990</v>
      </c>
      <c r="Y100" s="32"/>
      <c r="Z100" s="27">
        <f>ROUND(SUM(Z90:Z99),0)</f>
        <v>19967</v>
      </c>
    </row>
    <row r="101" spans="1:26" ht="5.25" customHeight="1" x14ac:dyDescent="0.25">
      <c r="A101" s="15"/>
      <c r="B101" s="52"/>
      <c r="C101" s="20"/>
      <c r="D101" s="27"/>
      <c r="E101" s="32"/>
      <c r="H101" s="27"/>
      <c r="I101" s="32"/>
      <c r="J101" s="52"/>
      <c r="K101" s="20"/>
      <c r="L101" s="27"/>
      <c r="M101" s="32"/>
      <c r="N101" s="52"/>
      <c r="P101" s="27"/>
      <c r="Q101" s="32"/>
      <c r="R101" s="52"/>
      <c r="T101" s="27"/>
      <c r="U101" s="32"/>
      <c r="V101" s="52"/>
      <c r="X101" s="27"/>
      <c r="Y101" s="32"/>
      <c r="Z101" s="27"/>
    </row>
    <row r="102" spans="1:26" x14ac:dyDescent="0.25">
      <c r="A102" s="3" t="s">
        <v>99</v>
      </c>
      <c r="D102" s="20">
        <f>ROUND(D23+D39+D52+D66+D72+D78+D86+D100+D83,0)</f>
        <v>0</v>
      </c>
      <c r="E102" s="32"/>
      <c r="H102" s="20">
        <f>ROUND(H23+H39+H52+H66+H72+H78+H86+H100+H83,0)</f>
        <v>14367</v>
      </c>
      <c r="I102" s="32"/>
      <c r="L102" s="20">
        <f>ROUND(L23+L39+L52+L66+L72+L78+L86+L100+L83,0)</f>
        <v>14820</v>
      </c>
      <c r="M102" s="32"/>
      <c r="P102" s="20">
        <f>ROUND(P23+P39+P52+P66+P72+P78+P86+P100+P83,0)</f>
        <v>15289</v>
      </c>
      <c r="Q102" s="32"/>
      <c r="T102" s="20">
        <f>ROUND(T23+T39+T52+T66+T72+T78+T86+T100+T83,0)</f>
        <v>16985</v>
      </c>
      <c r="U102" s="32"/>
      <c r="X102" s="20">
        <f>ROUND(X23+X39+X52+X66+X72+X78+X86+X100+X83,0)</f>
        <v>17496</v>
      </c>
      <c r="Y102" s="32"/>
      <c r="Z102" s="18">
        <f>ROUND(D102+H102+L102+P102+T102+X102,0)</f>
        <v>78957</v>
      </c>
    </row>
    <row r="103" spans="1:26" ht="6" customHeight="1" x14ac:dyDescent="0.25">
      <c r="D103" s="27"/>
      <c r="E103" s="32"/>
      <c r="I103" s="32"/>
      <c r="L103" s="27"/>
      <c r="M103" s="32"/>
      <c r="P103" s="27"/>
      <c r="Q103" s="32"/>
      <c r="T103" s="27"/>
      <c r="U103" s="32"/>
      <c r="X103" s="27"/>
      <c r="Y103" s="32"/>
      <c r="Z103" s="20"/>
    </row>
    <row r="104" spans="1:26" ht="15" customHeight="1" x14ac:dyDescent="0.25">
      <c r="A104" s="3" t="s">
        <v>100</v>
      </c>
      <c r="D104" s="53"/>
      <c r="E104" s="32"/>
      <c r="H104" s="54"/>
      <c r="I104" s="32"/>
      <c r="L104" s="53"/>
      <c r="M104" s="32"/>
      <c r="P104" s="53"/>
      <c r="Q104" s="32"/>
      <c r="T104" s="53"/>
      <c r="U104" s="32"/>
      <c r="X104" s="53"/>
      <c r="Y104" s="32"/>
      <c r="Z104" s="18">
        <f>ROUND(D104+H104+L104+P104+T104+X104,0)</f>
        <v>0</v>
      </c>
    </row>
    <row r="105" spans="1:26" ht="6" customHeight="1" x14ac:dyDescent="0.25">
      <c r="D105" s="27"/>
      <c r="E105" s="32"/>
      <c r="I105" s="32"/>
      <c r="L105" s="27"/>
      <c r="M105" s="32"/>
      <c r="P105" s="27"/>
      <c r="Q105" s="32"/>
      <c r="T105" s="27"/>
      <c r="U105" s="32"/>
      <c r="X105" s="27"/>
      <c r="Y105" s="32"/>
      <c r="Z105" s="20"/>
    </row>
    <row r="106" spans="1:26" x14ac:dyDescent="0.25">
      <c r="A106" s="22" t="s">
        <v>101</v>
      </c>
      <c r="D106" s="27"/>
      <c r="E106" s="32"/>
      <c r="I106" s="32"/>
      <c r="L106" s="27"/>
      <c r="M106" s="32"/>
      <c r="P106" s="27"/>
      <c r="Q106" s="32"/>
      <c r="T106" s="27"/>
      <c r="U106" s="32"/>
      <c r="X106" s="27"/>
      <c r="Y106" s="32"/>
      <c r="Z106" s="20"/>
    </row>
    <row r="107" spans="1:26" x14ac:dyDescent="0.25">
      <c r="A107" s="3" t="s">
        <v>102</v>
      </c>
      <c r="D107" s="53"/>
      <c r="E107" s="32"/>
      <c r="H107" s="34"/>
      <c r="I107" s="32"/>
      <c r="L107" s="34"/>
      <c r="M107" s="32"/>
      <c r="P107" s="34"/>
      <c r="Q107" s="32"/>
      <c r="T107" s="34"/>
      <c r="U107" s="32"/>
      <c r="X107" s="34"/>
      <c r="Y107" s="32"/>
      <c r="Z107" s="18">
        <f t="shared" ref="Z107:Z108" si="52">ROUND(D107+H107+L107+P107+T107+X107,0)</f>
        <v>0</v>
      </c>
    </row>
    <row r="108" spans="1:26" x14ac:dyDescent="0.25">
      <c r="A108" s="3" t="s">
        <v>103</v>
      </c>
      <c r="D108" s="53"/>
      <c r="E108" s="32"/>
      <c r="F108" s="20"/>
      <c r="G108" s="20"/>
      <c r="H108" s="34"/>
      <c r="I108" s="32"/>
      <c r="J108" s="20"/>
      <c r="K108" s="20"/>
      <c r="L108" s="53"/>
      <c r="M108" s="32"/>
      <c r="P108" s="53"/>
      <c r="Q108" s="32"/>
      <c r="T108" s="53"/>
      <c r="U108" s="32"/>
      <c r="X108" s="53"/>
      <c r="Y108" s="32"/>
      <c r="Z108" s="18">
        <f t="shared" si="52"/>
        <v>0</v>
      </c>
    </row>
    <row r="109" spans="1:26" x14ac:dyDescent="0.25">
      <c r="A109" s="3" t="s">
        <v>49</v>
      </c>
      <c r="D109" s="34"/>
      <c r="E109" s="32"/>
      <c r="F109" s="20"/>
      <c r="G109" s="20"/>
      <c r="H109" s="34">
        <f>SUM(H107:H108)</f>
        <v>0</v>
      </c>
      <c r="I109" s="32"/>
      <c r="J109" s="20"/>
      <c r="K109" s="20"/>
      <c r="L109" s="34">
        <f>SUM(L107:L108)</f>
        <v>0</v>
      </c>
      <c r="M109" s="32"/>
      <c r="P109" s="34">
        <f>SUM(P107:P108)</f>
        <v>0</v>
      </c>
      <c r="Q109" s="32"/>
      <c r="T109" s="34">
        <f>SUM(T107:T108)</f>
        <v>0</v>
      </c>
      <c r="U109" s="32"/>
      <c r="X109" s="34">
        <f>SUM(X107:X108)</f>
        <v>0</v>
      </c>
      <c r="Y109" s="32"/>
      <c r="Z109" s="18">
        <f>ROUND(D109+H109+L109+P109+T109+X109,0)</f>
        <v>0</v>
      </c>
    </row>
    <row r="110" spans="1:26" ht="6" customHeight="1" x14ac:dyDescent="0.25">
      <c r="D110" s="27"/>
      <c r="E110" s="32"/>
      <c r="I110" s="32"/>
      <c r="L110" s="27"/>
      <c r="M110" s="32"/>
      <c r="P110" s="27"/>
      <c r="Q110" s="32"/>
      <c r="T110" s="27"/>
      <c r="U110" s="32"/>
      <c r="X110" s="27"/>
      <c r="Y110" s="32"/>
      <c r="Z110" s="20"/>
    </row>
    <row r="111" spans="1:26" ht="12.75" customHeight="1" x14ac:dyDescent="0.25">
      <c r="A111" s="22" t="s">
        <v>104</v>
      </c>
      <c r="D111" s="27"/>
      <c r="E111" s="32"/>
      <c r="I111" s="32"/>
      <c r="L111" s="27"/>
      <c r="M111" s="32"/>
      <c r="P111" s="27"/>
      <c r="Q111" s="32"/>
      <c r="T111" s="27"/>
      <c r="U111" s="32"/>
      <c r="X111" s="27"/>
      <c r="Y111" s="32"/>
      <c r="Z111" s="20"/>
    </row>
    <row r="112" spans="1:26" ht="12.75" customHeight="1" x14ac:dyDescent="0.25">
      <c r="A112" s="3" t="s">
        <v>105</v>
      </c>
      <c r="D112" s="53"/>
      <c r="E112" s="32"/>
      <c r="H112" s="34"/>
      <c r="I112" s="32"/>
      <c r="J112" s="20"/>
      <c r="K112" s="20"/>
      <c r="L112" s="53"/>
      <c r="M112" s="32"/>
      <c r="P112" s="53"/>
      <c r="Q112" s="32"/>
      <c r="T112" s="53"/>
      <c r="U112" s="32"/>
      <c r="X112" s="53"/>
      <c r="Y112" s="32"/>
      <c r="Z112" s="18">
        <f t="shared" ref="Z112:Z115" si="53">ROUND(D112+H112+L112+P112+T112+X112,0)</f>
        <v>0</v>
      </c>
    </row>
    <row r="113" spans="1:26" ht="12.75" customHeight="1" x14ac:dyDescent="0.25">
      <c r="A113" s="3" t="s">
        <v>106</v>
      </c>
      <c r="D113" s="53"/>
      <c r="E113" s="32"/>
      <c r="H113" s="34"/>
      <c r="I113" s="32"/>
      <c r="J113" s="20"/>
      <c r="K113" s="20"/>
      <c r="L113" s="53"/>
      <c r="M113" s="32"/>
      <c r="P113" s="53"/>
      <c r="Q113" s="32"/>
      <c r="T113" s="53"/>
      <c r="U113" s="32"/>
      <c r="X113" s="53"/>
      <c r="Y113" s="32"/>
      <c r="Z113" s="18">
        <f t="shared" si="53"/>
        <v>0</v>
      </c>
    </row>
    <row r="114" spans="1:26" ht="12.75" customHeight="1" x14ac:dyDescent="0.25">
      <c r="A114" s="3" t="s">
        <v>107</v>
      </c>
      <c r="D114" s="53"/>
      <c r="E114" s="32"/>
      <c r="H114" s="34"/>
      <c r="I114" s="32"/>
      <c r="J114" s="20"/>
      <c r="K114" s="20"/>
      <c r="L114" s="53"/>
      <c r="M114" s="32"/>
      <c r="P114" s="53"/>
      <c r="Q114" s="32"/>
      <c r="T114" s="53"/>
      <c r="U114" s="32"/>
      <c r="X114" s="53"/>
      <c r="Y114" s="32"/>
      <c r="Z114" s="18">
        <f t="shared" si="53"/>
        <v>0</v>
      </c>
    </row>
    <row r="115" spans="1:26" ht="12.75" customHeight="1" x14ac:dyDescent="0.25">
      <c r="A115" s="3" t="s">
        <v>108</v>
      </c>
      <c r="D115" s="55"/>
      <c r="E115" s="32"/>
      <c r="H115" s="34"/>
      <c r="I115" s="32"/>
      <c r="J115" s="20"/>
      <c r="K115" s="20"/>
      <c r="L115" s="53"/>
      <c r="M115" s="32"/>
      <c r="P115" s="53"/>
      <c r="Q115" s="32"/>
      <c r="T115" s="53"/>
      <c r="U115" s="32"/>
      <c r="X115" s="53"/>
      <c r="Y115" s="32"/>
      <c r="Z115" s="18">
        <f t="shared" si="53"/>
        <v>0</v>
      </c>
    </row>
    <row r="116" spans="1:26" ht="12.75" customHeight="1" x14ac:dyDescent="0.25">
      <c r="A116" s="3" t="s">
        <v>109</v>
      </c>
      <c r="D116" s="56">
        <f>ROUND(SUM(D111:D115),0)</f>
        <v>0</v>
      </c>
      <c r="E116" s="32"/>
      <c r="H116" s="56">
        <f>ROUND(SUM(H111:H115),0)</f>
        <v>0</v>
      </c>
      <c r="I116" s="32"/>
      <c r="L116" s="56">
        <f>ROUND(SUM(L111:L115),0)</f>
        <v>0</v>
      </c>
      <c r="M116" s="32"/>
      <c r="P116" s="56">
        <f>ROUND(SUM(P111:P115),0)</f>
        <v>0</v>
      </c>
      <c r="Q116" s="32"/>
      <c r="T116" s="56">
        <f>ROUND(SUM(T111:T115),0)</f>
        <v>0</v>
      </c>
      <c r="U116" s="32"/>
      <c r="X116" s="56">
        <f>ROUND(SUM(X111:X115),0)</f>
        <v>0</v>
      </c>
      <c r="Y116" s="32"/>
      <c r="Z116" s="56">
        <f>ROUND(SUM(Z111:Z115),0)</f>
        <v>0</v>
      </c>
    </row>
    <row r="117" spans="1:26" ht="6" customHeight="1" x14ac:dyDescent="0.25">
      <c r="D117" s="27"/>
      <c r="E117" s="32"/>
      <c r="I117" s="32"/>
      <c r="L117" s="27"/>
      <c r="M117" s="32"/>
      <c r="P117" s="27"/>
      <c r="Q117" s="32"/>
      <c r="T117" s="27"/>
      <c r="U117" s="32"/>
      <c r="X117" s="27"/>
      <c r="Y117" s="32"/>
      <c r="Z117" s="20"/>
    </row>
    <row r="118" spans="1:26" s="58" customFormat="1" ht="12.75" customHeight="1" x14ac:dyDescent="0.25">
      <c r="A118" s="57" t="s">
        <v>110</v>
      </c>
      <c r="D118" s="59"/>
      <c r="E118" s="60"/>
      <c r="H118" s="61"/>
      <c r="I118" s="60"/>
      <c r="L118" s="59"/>
      <c r="M118" s="60"/>
      <c r="P118" s="59"/>
      <c r="Q118" s="60"/>
      <c r="T118" s="59"/>
      <c r="U118" s="60"/>
      <c r="X118" s="59"/>
      <c r="Y118" s="60"/>
      <c r="Z118" s="20"/>
    </row>
    <row r="119" spans="1:26" s="58" customFormat="1" x14ac:dyDescent="0.25">
      <c r="A119" s="58" t="s">
        <v>111</v>
      </c>
      <c r="D119" s="62"/>
      <c r="E119" s="60"/>
      <c r="H119" s="63"/>
      <c r="I119" s="60"/>
      <c r="L119" s="62"/>
      <c r="M119" s="60"/>
      <c r="P119" s="62"/>
      <c r="Q119" s="60"/>
      <c r="T119" s="62"/>
      <c r="U119" s="60"/>
      <c r="X119" s="62"/>
      <c r="Y119" s="60"/>
      <c r="Z119" s="18">
        <f t="shared" ref="Z119:Z125" si="54">ROUND(D119+H119+L119+P119+T119+X119,0)</f>
        <v>0</v>
      </c>
    </row>
    <row r="120" spans="1:26" s="58" customFormat="1" x14ac:dyDescent="0.25">
      <c r="A120" s="3" t="s">
        <v>112</v>
      </c>
      <c r="D120" s="62"/>
      <c r="E120" s="60"/>
      <c r="H120" s="63"/>
      <c r="I120" s="60"/>
      <c r="L120" s="62"/>
      <c r="M120" s="60"/>
      <c r="P120" s="62"/>
      <c r="Q120" s="60"/>
      <c r="T120" s="62"/>
      <c r="U120" s="60"/>
      <c r="X120" s="62"/>
      <c r="Y120" s="60"/>
      <c r="Z120" s="18">
        <f t="shared" si="54"/>
        <v>0</v>
      </c>
    </row>
    <row r="121" spans="1:26" s="58" customFormat="1" x14ac:dyDescent="0.25">
      <c r="A121" s="58" t="s">
        <v>113</v>
      </c>
      <c r="D121" s="62"/>
      <c r="E121" s="60"/>
      <c r="F121" s="61"/>
      <c r="H121" s="63"/>
      <c r="I121" s="60"/>
      <c r="J121" s="61"/>
      <c r="L121" s="62"/>
      <c r="M121" s="60"/>
      <c r="N121" s="61"/>
      <c r="P121" s="62"/>
      <c r="Q121" s="60"/>
      <c r="R121" s="61"/>
      <c r="T121" s="62"/>
      <c r="U121" s="60"/>
      <c r="V121" s="61"/>
      <c r="X121" s="62"/>
      <c r="Y121" s="60"/>
      <c r="Z121" s="18">
        <f t="shared" si="54"/>
        <v>0</v>
      </c>
    </row>
    <row r="122" spans="1:26" s="58" customFormat="1" x14ac:dyDescent="0.25">
      <c r="A122" s="58" t="s">
        <v>5</v>
      </c>
      <c r="D122" s="62"/>
      <c r="E122" s="60"/>
      <c r="F122" s="61"/>
      <c r="H122" s="63"/>
      <c r="I122" s="60"/>
      <c r="J122" s="61"/>
      <c r="L122" s="62"/>
      <c r="M122" s="60"/>
      <c r="N122" s="61"/>
      <c r="P122" s="62"/>
      <c r="Q122" s="60"/>
      <c r="R122" s="61"/>
      <c r="T122" s="62"/>
      <c r="U122" s="60"/>
      <c r="V122" s="61"/>
      <c r="X122" s="62"/>
      <c r="Y122" s="60"/>
      <c r="Z122" s="18">
        <f t="shared" si="54"/>
        <v>0</v>
      </c>
    </row>
    <row r="123" spans="1:26" s="58" customFormat="1" x14ac:dyDescent="0.25">
      <c r="A123" s="58" t="s">
        <v>5</v>
      </c>
      <c r="D123" s="62"/>
      <c r="E123" s="60"/>
      <c r="F123" s="61"/>
      <c r="H123" s="63"/>
      <c r="I123" s="60"/>
      <c r="J123" s="61"/>
      <c r="L123" s="62"/>
      <c r="M123" s="60"/>
      <c r="N123" s="61"/>
      <c r="P123" s="62"/>
      <c r="Q123" s="60"/>
      <c r="R123" s="61"/>
      <c r="T123" s="62"/>
      <c r="U123" s="60"/>
      <c r="V123" s="61"/>
      <c r="X123" s="62"/>
      <c r="Y123" s="60"/>
      <c r="Z123" s="18">
        <f t="shared" si="54"/>
        <v>0</v>
      </c>
    </row>
    <row r="124" spans="1:26" s="58" customFormat="1" x14ac:dyDescent="0.25">
      <c r="A124" s="58" t="s">
        <v>5</v>
      </c>
      <c r="D124" s="62"/>
      <c r="E124" s="60"/>
      <c r="F124" s="61"/>
      <c r="H124" s="63"/>
      <c r="I124" s="60"/>
      <c r="J124" s="61"/>
      <c r="L124" s="62"/>
      <c r="M124" s="60"/>
      <c r="N124" s="61"/>
      <c r="P124" s="62"/>
      <c r="Q124" s="60"/>
      <c r="R124" s="61"/>
      <c r="T124" s="62"/>
      <c r="U124" s="60"/>
      <c r="V124" s="61"/>
      <c r="X124" s="62"/>
      <c r="Y124" s="60"/>
      <c r="Z124" s="18">
        <f t="shared" si="54"/>
        <v>0</v>
      </c>
    </row>
    <row r="125" spans="1:26" ht="13.5" customHeight="1" x14ac:dyDescent="0.25">
      <c r="A125" s="3" t="s">
        <v>110</v>
      </c>
      <c r="D125" s="62"/>
      <c r="E125" s="32"/>
      <c r="F125" s="20"/>
      <c r="H125" s="63"/>
      <c r="I125" s="32"/>
      <c r="L125" s="53"/>
      <c r="M125" s="32"/>
      <c r="P125" s="53"/>
      <c r="Q125" s="32"/>
      <c r="T125" s="53"/>
      <c r="U125" s="32"/>
      <c r="X125" s="53"/>
      <c r="Y125" s="32"/>
      <c r="Z125" s="18">
        <f t="shared" si="54"/>
        <v>0</v>
      </c>
    </row>
    <row r="126" spans="1:26" ht="3" customHeight="1" x14ac:dyDescent="0.25">
      <c r="D126" s="59"/>
      <c r="E126" s="32"/>
      <c r="H126" s="61"/>
      <c r="I126" s="32"/>
      <c r="L126" s="43"/>
      <c r="M126" s="32"/>
      <c r="P126" s="43"/>
      <c r="Q126" s="32"/>
      <c r="T126" s="43"/>
      <c r="U126" s="32"/>
      <c r="X126" s="43"/>
      <c r="Y126" s="32"/>
      <c r="Z126" s="20"/>
    </row>
    <row r="127" spans="1:26" x14ac:dyDescent="0.25">
      <c r="A127" s="15" t="s">
        <v>114</v>
      </c>
      <c r="D127" s="56">
        <f>ROUND(SUM(D119:D126),0)</f>
        <v>0</v>
      </c>
      <c r="E127" s="32"/>
      <c r="G127" s="2"/>
      <c r="H127" s="56">
        <f>ROUND(SUM(H119:H126),0)</f>
        <v>0</v>
      </c>
      <c r="I127" s="32"/>
      <c r="L127" s="56">
        <f>ROUND(SUM(L119:L126),0)</f>
        <v>0</v>
      </c>
      <c r="M127" s="32"/>
      <c r="P127" s="56">
        <f>ROUND(SUM(P119:P126),0)</f>
        <v>0</v>
      </c>
      <c r="Q127" s="32"/>
      <c r="T127" s="56">
        <f>ROUND(SUM(T119:T126),0)</f>
        <v>0</v>
      </c>
      <c r="U127" s="32"/>
      <c r="X127" s="56">
        <f>ROUND(SUM(X119:X126),0)</f>
        <v>0</v>
      </c>
      <c r="Y127" s="32"/>
      <c r="Z127" s="56">
        <f>ROUND(SUM(Z119:Z126),0)</f>
        <v>0</v>
      </c>
    </row>
    <row r="128" spans="1:26" x14ac:dyDescent="0.25">
      <c r="A128" s="38"/>
      <c r="D128" s="43"/>
      <c r="E128" s="32"/>
      <c r="H128" s="43"/>
      <c r="I128" s="32"/>
      <c r="L128" s="43"/>
      <c r="M128" s="32"/>
      <c r="P128" s="43"/>
      <c r="Q128" s="32"/>
      <c r="T128" s="43"/>
      <c r="U128" s="32"/>
      <c r="X128" s="43"/>
      <c r="Y128" s="32"/>
      <c r="Z128" s="43"/>
    </row>
    <row r="129" spans="1:30" x14ac:dyDescent="0.25">
      <c r="A129" s="38"/>
      <c r="D129" s="43"/>
      <c r="E129" s="32"/>
      <c r="H129" s="43"/>
      <c r="I129" s="32"/>
      <c r="L129" s="43"/>
      <c r="M129" s="32"/>
      <c r="P129" s="43"/>
      <c r="Q129" s="32"/>
      <c r="T129" s="43"/>
      <c r="U129" s="32"/>
      <c r="X129" s="43"/>
      <c r="Y129" s="32"/>
      <c r="Z129" s="43"/>
    </row>
    <row r="130" spans="1:30" x14ac:dyDescent="0.25">
      <c r="A130" s="64" t="s">
        <v>115</v>
      </c>
      <c r="B130" s="65"/>
      <c r="C130" s="65"/>
      <c r="D130" s="113">
        <f>ROUND(D131-D104-D86-D116-D123-D124,0)+IF(D123&gt;25000,25000,D123)+IF(D124&gt;25000,25000,D124)+IF(D122&gt;25000,25000,D122)</f>
        <v>0</v>
      </c>
      <c r="E130" s="67"/>
      <c r="F130" s="68"/>
      <c r="G130" s="68"/>
      <c r="H130" s="113">
        <f>ROUND(H131-H104-H86-H116-H122-H123-H124,0)</f>
        <v>14367</v>
      </c>
      <c r="I130" s="67"/>
      <c r="J130" s="65"/>
      <c r="K130" s="65"/>
      <c r="L130" s="113">
        <f>ROUND(L131-L104-L86-L116-L122-L123-L124,0)</f>
        <v>14820</v>
      </c>
      <c r="M130" s="67"/>
      <c r="N130" s="65"/>
      <c r="O130" s="65"/>
      <c r="P130" s="113">
        <f>ROUND(P131-P104-P86-P116-P122-P123-P124,0)</f>
        <v>15289</v>
      </c>
      <c r="Q130" s="67"/>
      <c r="R130" s="65"/>
      <c r="S130" s="65"/>
      <c r="T130" s="113">
        <f>ROUND(T131-T104-T86-T116-T122-T123-T124,0)</f>
        <v>16985</v>
      </c>
      <c r="U130" s="67"/>
      <c r="V130" s="65"/>
      <c r="W130" s="65"/>
      <c r="X130" s="113">
        <f>ROUND(X131-X104-X86-X116-X122-X123-X124,0)</f>
        <v>17496</v>
      </c>
      <c r="Y130" s="67"/>
      <c r="Z130" s="18">
        <f>ROUND(D130+H130+L130+P130+T130+X130,0)</f>
        <v>78957</v>
      </c>
      <c r="AC130" s="20"/>
    </row>
    <row r="131" spans="1:30" x14ac:dyDescent="0.25">
      <c r="A131" s="3" t="s">
        <v>116</v>
      </c>
      <c r="D131" s="27">
        <f>ROUND(D102+D104+D107+D108+D116+D127,0)</f>
        <v>0</v>
      </c>
      <c r="E131" s="32"/>
      <c r="H131" s="27">
        <f>ROUND(H102+H104+H109+H116+H127,0)</f>
        <v>14367</v>
      </c>
      <c r="I131" s="32"/>
      <c r="L131" s="27">
        <f>ROUND(L102+L104+L107+L108+L116+L127,0)</f>
        <v>14820</v>
      </c>
      <c r="M131" s="32"/>
      <c r="P131" s="27">
        <f>ROUND(P102+P104+P107+P108+P116+P127,0)</f>
        <v>15289</v>
      </c>
      <c r="Q131" s="32"/>
      <c r="T131" s="27">
        <f>ROUND(T102+T104+T107+T108+T116+T127,0)</f>
        <v>16985</v>
      </c>
      <c r="U131" s="32"/>
      <c r="X131" s="27">
        <f>ROUND(X102+X104+X107+X108+X116+X127,0)</f>
        <v>17496</v>
      </c>
      <c r="Y131" s="32"/>
      <c r="Z131" s="27">
        <f>ROUND(Z102+Z104+Z107+Z108+Z116+Z127,0)</f>
        <v>78957</v>
      </c>
    </row>
    <row r="132" spans="1:30" x14ac:dyDescent="0.25">
      <c r="A132" s="3" t="s">
        <v>0</v>
      </c>
      <c r="B132" s="70" t="s">
        <v>1</v>
      </c>
      <c r="C132" s="71">
        <v>0.51</v>
      </c>
      <c r="D132" s="27">
        <f>ROUND(D130*C132,0)</f>
        <v>0</v>
      </c>
      <c r="E132" s="30"/>
      <c r="F132" s="70" t="s">
        <v>1</v>
      </c>
      <c r="G132" s="71">
        <v>0.51</v>
      </c>
      <c r="H132" s="27">
        <f>ROUND(H130*G132,0)</f>
        <v>7327</v>
      </c>
      <c r="I132" s="30"/>
      <c r="J132" s="70" t="s">
        <v>1</v>
      </c>
      <c r="K132" s="71">
        <v>0.51500000000000001</v>
      </c>
      <c r="L132" s="27">
        <f>ROUND(L130*K132,0)</f>
        <v>7632</v>
      </c>
      <c r="M132" s="30"/>
      <c r="N132" s="70" t="s">
        <v>1</v>
      </c>
      <c r="O132" s="71">
        <v>0.51500000000000001</v>
      </c>
      <c r="P132" s="27">
        <f>ROUND(P130*O132,0)</f>
        <v>7874</v>
      </c>
      <c r="Q132" s="30"/>
      <c r="R132" s="70" t="s">
        <v>1</v>
      </c>
      <c r="S132" s="71">
        <v>0.51500000000000001</v>
      </c>
      <c r="T132" s="27">
        <f>ROUND(T130*S132,0)</f>
        <v>8747</v>
      </c>
      <c r="U132" s="30"/>
      <c r="V132" s="70" t="s">
        <v>1</v>
      </c>
      <c r="W132" s="71">
        <v>0.51500000000000001</v>
      </c>
      <c r="X132" s="27">
        <f>ROUND(X130*W132,0)</f>
        <v>9010</v>
      </c>
      <c r="Y132" s="30"/>
      <c r="Z132" s="18">
        <f>ROUND(D132+H132+L132+P132+T132+X132,0)</f>
        <v>40590</v>
      </c>
    </row>
    <row r="133" spans="1:30" ht="15.75" customHeight="1" thickBot="1" x14ac:dyDescent="0.3">
      <c r="A133" s="72" t="s">
        <v>2</v>
      </c>
      <c r="B133" s="72"/>
      <c r="C133" s="72"/>
      <c r="D133" s="73">
        <f>ROUND(D131+D132,0)</f>
        <v>0</v>
      </c>
      <c r="E133" s="30"/>
      <c r="F133" s="73"/>
      <c r="G133" s="72"/>
      <c r="H133" s="73">
        <f>ROUND(H131+H132,0)</f>
        <v>21694</v>
      </c>
      <c r="I133" s="30"/>
      <c r="J133" s="72"/>
      <c r="K133" s="72"/>
      <c r="L133" s="73">
        <f>ROUND(L131+L132,0)</f>
        <v>22452</v>
      </c>
      <c r="M133" s="30"/>
      <c r="N133" s="72"/>
      <c r="O133" s="72"/>
      <c r="P133" s="73">
        <f>ROUND(P131+P132,0)</f>
        <v>23163</v>
      </c>
      <c r="Q133" s="30"/>
      <c r="R133" s="72"/>
      <c r="S133" s="72"/>
      <c r="T133" s="73">
        <f>ROUND(T131+T132,0)</f>
        <v>25732</v>
      </c>
      <c r="U133" s="30"/>
      <c r="V133" s="72"/>
      <c r="W133" s="72"/>
      <c r="X133" s="73">
        <f>ROUND(X131+X132,0)</f>
        <v>26506</v>
      </c>
      <c r="Y133" s="30"/>
      <c r="Z133" s="73">
        <f>ROUND(Z131+Z132,0)</f>
        <v>119547</v>
      </c>
    </row>
    <row r="134" spans="1:30" ht="15.75" customHeight="1" thickTop="1" x14ac:dyDescent="0.25">
      <c r="A134" s="74"/>
      <c r="D134" s="27"/>
      <c r="E134" s="27"/>
      <c r="H134" s="20"/>
      <c r="I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AA134" s="27"/>
      <c r="AB134" s="27"/>
      <c r="AD134" s="75"/>
    </row>
    <row r="135" spans="1:30" x14ac:dyDescent="0.25">
      <c r="A135" s="76"/>
      <c r="Z135" s="20">
        <f>T133+P133+L133+H133+D133+X133</f>
        <v>119547</v>
      </c>
      <c r="AA135" s="20" t="s">
        <v>3</v>
      </c>
      <c r="AB135" s="77"/>
    </row>
  </sheetData>
  <customSheetViews>
    <customSheetView guid="{7E480A89-9ADD-40D3-AD7C-1B4DAC730927}" fitToPage="1" hiddenColumns="1" topLeftCell="A16">
      <selection activeCell="H26" sqref="H26"/>
      <pageMargins left="0.75" right="0.75" top="1" bottom="1" header="0.5" footer="0.5"/>
      <pageSetup scale="42" orientation="portrait" horizontalDpi="4294967292" verticalDpi="4294967292"/>
    </customSheetView>
    <customSheetView guid="{1AB19389-5738-4E19-932B-32DED3F878FC}" fitToPage="1" hiddenRows="1" hiddenColumns="1" topLeftCell="A22">
      <selection activeCell="F12" sqref="F12"/>
      <pageMargins left="0.75" right="0.75" top="1" bottom="1" header="0.5" footer="0.5"/>
      <pageSetup scale="42" orientation="portrait" horizontalDpi="4294967292" verticalDpi="4294967292"/>
    </customSheetView>
    <customSheetView guid="{FB0E21F0-4E3B-4E81-9712-EA49C90E1D5A}" hiddenRows="1">
      <selection activeCell="B26" sqref="B26"/>
      <pageMargins left="0.7" right="0.7" top="0.75" bottom="0.75" header="0.3" footer="0.3"/>
      <pageSetup orientation="portrait" horizontalDpi="4294967292" verticalDpi="4294967292"/>
    </customSheetView>
    <customSheetView guid="{CCA9AF78-5B98-4143-B7AD-20DF2202D9CD}" hiddenRows="1" hiddenColumns="1" topLeftCell="A7">
      <selection activeCell="Z9" sqref="Z9"/>
      <pageMargins left="0.7" right="0.7" top="0.75" bottom="0.75" header="0.3" footer="0.3"/>
      <pageSetup orientation="portrait" horizontalDpi="4294967292" verticalDpi="4294967292"/>
    </customSheetView>
    <customSheetView guid="{7A923FC1-5E6B-4640-98A3-7D91AFD62F71}" showPageBreaks="1" fitToPage="1" hiddenColumns="1" topLeftCell="A97">
      <selection activeCell="Z133" sqref="Z133"/>
      <pageMargins left="0.7" right="0.7" top="0.75" bottom="0.75" header="0.3" footer="0.3"/>
      <pageSetup scale="42" orientation="portrait" horizontalDpi="4294967292" verticalDpi="4294967292"/>
    </customSheetView>
  </customSheetViews>
  <mergeCells count="2">
    <mergeCell ref="A1:C1"/>
    <mergeCell ref="B6:D6"/>
  </mergeCells>
  <phoneticPr fontId="16" type="noConversion"/>
  <pageMargins left="0.75" right="0.75" top="1" bottom="1" header="0.5" footer="0.5"/>
  <pageSetup scale="42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34"/>
  <sheetViews>
    <sheetView workbookViewId="0">
      <selection activeCell="Y104" sqref="Y104"/>
    </sheetView>
  </sheetViews>
  <sheetFormatPr defaultColWidth="8.6640625" defaultRowHeight="13.2" x14ac:dyDescent="0.25"/>
  <cols>
    <col min="1" max="1" width="25.6640625" style="3" customWidth="1"/>
    <col min="2" max="2" width="8.44140625" style="3" hidden="1" customWidth="1"/>
    <col min="3" max="3" width="7.44140625" style="3" hidden="1" customWidth="1"/>
    <col min="4" max="4" width="8.6640625" style="3" hidden="1" customWidth="1"/>
    <col min="5" max="5" width="0.44140625" style="3" customWidth="1"/>
    <col min="6" max="6" width="8.44140625" style="3" bestFit="1" customWidth="1"/>
    <col min="7" max="7" width="8" style="3" bestFit="1" customWidth="1"/>
    <col min="8" max="8" width="8.6640625" style="3"/>
    <col min="9" max="9" width="0.44140625" style="3" customWidth="1"/>
    <col min="10" max="10" width="10.77734375" style="3" customWidth="1"/>
    <col min="11" max="11" width="8" style="3" customWidth="1"/>
    <col min="12" max="12" width="8.6640625" style="3" customWidth="1"/>
    <col min="13" max="13" width="0.44140625" style="3" customWidth="1"/>
    <col min="14" max="14" width="10" style="3" customWidth="1"/>
    <col min="15" max="15" width="9.44140625" style="3" customWidth="1"/>
    <col min="16" max="16" width="8.6640625" style="3" customWidth="1"/>
    <col min="17" max="17" width="0.44140625" style="3" customWidth="1"/>
    <col min="18" max="18" width="8.44140625" style="3" customWidth="1"/>
    <col min="19" max="19" width="8" style="3" customWidth="1"/>
    <col min="20" max="20" width="8.6640625" style="3" customWidth="1"/>
    <col min="21" max="21" width="0.44140625" style="3" customWidth="1"/>
    <col min="22" max="22" width="13.44140625" style="3" customWidth="1"/>
    <col min="23" max="23" width="8" style="3" customWidth="1"/>
    <col min="24" max="24" width="8.6640625" style="3" customWidth="1"/>
    <col min="25" max="25" width="0.44140625" style="3" customWidth="1"/>
    <col min="26" max="26" width="10.109375" style="3" bestFit="1" customWidth="1"/>
    <col min="27" max="27" width="8.44140625" style="3" customWidth="1"/>
    <col min="28" max="28" width="1.33203125" style="3" customWidth="1"/>
    <col min="29" max="31" width="8.44140625" style="3" customWidth="1"/>
    <col min="32" max="16384" width="8.6640625" style="3"/>
  </cols>
  <sheetData>
    <row r="1" spans="1:26" x14ac:dyDescent="0.25">
      <c r="A1" s="154" t="s">
        <v>39</v>
      </c>
      <c r="B1" s="157"/>
      <c r="C1" s="157"/>
      <c r="D1" s="1"/>
      <c r="E1" s="1"/>
      <c r="F1" s="1"/>
      <c r="G1" s="1"/>
      <c r="H1" s="1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</row>
    <row r="2" spans="1:26" x14ac:dyDescent="0.25">
      <c r="A2" s="4" t="s">
        <v>40</v>
      </c>
      <c r="B2" s="1"/>
      <c r="C2" s="1"/>
      <c r="D2" s="1"/>
      <c r="E2" s="1"/>
      <c r="F2" s="1"/>
      <c r="G2" s="1"/>
      <c r="H2" s="1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"/>
    </row>
    <row r="3" spans="1:26" ht="13.8" x14ac:dyDescent="0.25">
      <c r="A3" s="5" t="s">
        <v>41</v>
      </c>
      <c r="B3" s="6"/>
      <c r="C3" s="6"/>
      <c r="D3" s="6"/>
      <c r="E3" s="6"/>
      <c r="F3" s="118"/>
      <c r="G3" s="6"/>
      <c r="H3" s="6"/>
      <c r="I3" s="2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2"/>
    </row>
    <row r="4" spans="1:26" x14ac:dyDescent="0.25">
      <c r="A4" s="5" t="s">
        <v>42</v>
      </c>
      <c r="C4" s="6"/>
      <c r="D4" s="6"/>
      <c r="E4" s="6"/>
      <c r="F4" s="7">
        <v>0.03</v>
      </c>
      <c r="G4" s="6"/>
      <c r="H4" s="6"/>
      <c r="I4" s="2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2"/>
    </row>
    <row r="5" spans="1:26" x14ac:dyDescent="0.25">
      <c r="A5" s="8" t="s">
        <v>43</v>
      </c>
      <c r="C5" s="6"/>
      <c r="D5" s="6"/>
      <c r="E5" s="6"/>
      <c r="F5" s="7">
        <v>0.06</v>
      </c>
      <c r="G5" s="6"/>
      <c r="H5" s="6"/>
      <c r="I5" s="2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2"/>
    </row>
    <row r="6" spans="1:26" x14ac:dyDescent="0.25">
      <c r="B6" s="155" t="s">
        <v>45</v>
      </c>
      <c r="C6" s="155"/>
      <c r="D6" s="155"/>
      <c r="E6" s="9"/>
      <c r="F6" s="158" t="s">
        <v>35</v>
      </c>
      <c r="G6" s="158"/>
      <c r="H6" s="158"/>
      <c r="I6" s="9"/>
      <c r="J6" s="156" t="s">
        <v>119</v>
      </c>
      <c r="K6" s="156"/>
      <c r="L6" s="156"/>
      <c r="M6" s="9"/>
      <c r="N6" s="156" t="s">
        <v>123</v>
      </c>
      <c r="O6" s="156"/>
      <c r="P6" s="156"/>
      <c r="Q6" s="9"/>
      <c r="R6" s="156" t="s">
        <v>127</v>
      </c>
      <c r="S6" s="156"/>
      <c r="T6" s="156"/>
      <c r="U6" s="9"/>
      <c r="V6" s="156" t="s">
        <v>128</v>
      </c>
      <c r="W6" s="156"/>
      <c r="X6" s="156"/>
      <c r="Y6" s="9"/>
      <c r="Z6" s="10" t="s">
        <v>49</v>
      </c>
    </row>
    <row r="7" spans="1:26" ht="26.4" x14ac:dyDescent="0.25">
      <c r="B7" s="11" t="s">
        <v>50</v>
      </c>
      <c r="C7" s="12"/>
      <c r="D7" s="13"/>
      <c r="E7" s="9"/>
      <c r="F7" s="11" t="s">
        <v>50</v>
      </c>
      <c r="G7" s="12">
        <v>42552</v>
      </c>
      <c r="H7" s="13"/>
      <c r="I7" s="9"/>
      <c r="J7" s="11" t="s">
        <v>50</v>
      </c>
      <c r="K7" s="12">
        <v>42917</v>
      </c>
      <c r="L7" s="134"/>
      <c r="M7" s="9"/>
      <c r="N7" s="11" t="s">
        <v>50</v>
      </c>
      <c r="O7" s="12">
        <v>43282</v>
      </c>
      <c r="P7" s="134"/>
      <c r="Q7" s="9"/>
      <c r="R7" s="11" t="s">
        <v>50</v>
      </c>
      <c r="S7" s="12">
        <v>43647</v>
      </c>
      <c r="T7" s="134"/>
      <c r="U7" s="9"/>
      <c r="V7" s="11" t="s">
        <v>50</v>
      </c>
      <c r="W7" s="12">
        <v>44013</v>
      </c>
      <c r="X7" s="134"/>
      <c r="Y7" s="9"/>
      <c r="Z7" s="14">
        <f>G7</f>
        <v>42552</v>
      </c>
    </row>
    <row r="8" spans="1:26" x14ac:dyDescent="0.25">
      <c r="B8" s="11" t="s">
        <v>51</v>
      </c>
      <c r="C8" s="12"/>
      <c r="D8" s="13"/>
      <c r="E8" s="9"/>
      <c r="F8" s="11" t="s">
        <v>51</v>
      </c>
      <c r="G8" s="12">
        <v>42916</v>
      </c>
      <c r="H8" s="13"/>
      <c r="I8" s="9"/>
      <c r="J8" s="11" t="s">
        <v>51</v>
      </c>
      <c r="K8" s="12">
        <v>43281</v>
      </c>
      <c r="L8" s="134"/>
      <c r="M8" s="9"/>
      <c r="N8" s="11" t="s">
        <v>51</v>
      </c>
      <c r="O8" s="12">
        <v>43646</v>
      </c>
      <c r="P8" s="134"/>
      <c r="Q8" s="9"/>
      <c r="R8" s="11" t="s">
        <v>51</v>
      </c>
      <c r="S8" s="12">
        <v>44012</v>
      </c>
      <c r="T8" s="134"/>
      <c r="U8" s="9"/>
      <c r="V8" s="11" t="s">
        <v>51</v>
      </c>
      <c r="W8" s="12">
        <v>44377</v>
      </c>
      <c r="X8" s="134"/>
      <c r="Y8" s="9"/>
      <c r="Z8" s="14">
        <f>W8</f>
        <v>44377</v>
      </c>
    </row>
    <row r="9" spans="1:26" x14ac:dyDescent="0.25">
      <c r="A9" s="15" t="s">
        <v>52</v>
      </c>
      <c r="B9" s="3" t="s">
        <v>53</v>
      </c>
      <c r="D9" s="16">
        <f>ROUND((C8-C7)/30,0)</f>
        <v>0</v>
      </c>
      <c r="E9" s="17"/>
      <c r="F9" s="3" t="s">
        <v>53</v>
      </c>
      <c r="H9" s="16">
        <f>ROUND((G8-G7)/30,0)</f>
        <v>12</v>
      </c>
      <c r="I9" s="17"/>
      <c r="J9" s="3" t="s">
        <v>53</v>
      </c>
      <c r="L9" s="16">
        <f>ROUND((K8-K7)/30,0)</f>
        <v>12</v>
      </c>
      <c r="M9" s="17"/>
      <c r="N9" s="3" t="s">
        <v>53</v>
      </c>
      <c r="P9" s="16">
        <f>ROUND((O8-O7)/30,0)</f>
        <v>12</v>
      </c>
      <c r="Q9" s="17"/>
      <c r="R9" s="3" t="s">
        <v>53</v>
      </c>
      <c r="T9" s="16">
        <f>ROUND((S8-S7)/30,0)</f>
        <v>12</v>
      </c>
      <c r="U9" s="17"/>
      <c r="V9" s="3" t="s">
        <v>53</v>
      </c>
      <c r="X9" s="16">
        <f>ROUND((W8-W7)/30,0)</f>
        <v>12</v>
      </c>
      <c r="Y9" s="17"/>
      <c r="Z9" s="18">
        <f>ROUND(D9+H9+L9+P9+T9+X9,0)</f>
        <v>60</v>
      </c>
    </row>
    <row r="10" spans="1:26" x14ac:dyDescent="0.25">
      <c r="A10" s="19" t="s">
        <v>54</v>
      </c>
      <c r="B10" s="2"/>
      <c r="C10" s="2"/>
      <c r="E10" s="21"/>
      <c r="F10" s="2"/>
      <c r="G10" s="2"/>
      <c r="I10" s="21"/>
      <c r="J10" s="2"/>
      <c r="K10" s="2"/>
      <c r="M10" s="21"/>
      <c r="N10" s="2"/>
      <c r="O10" s="2"/>
      <c r="Q10" s="21"/>
      <c r="R10" s="2"/>
      <c r="S10" s="2"/>
      <c r="U10" s="21"/>
      <c r="V10" s="2"/>
      <c r="W10" s="2"/>
      <c r="Y10" s="21"/>
      <c r="Z10" s="20"/>
    </row>
    <row r="11" spans="1:26" x14ac:dyDescent="0.25">
      <c r="A11" s="22" t="s">
        <v>55</v>
      </c>
      <c r="B11" s="23" t="s">
        <v>56</v>
      </c>
      <c r="C11" s="23" t="s">
        <v>57</v>
      </c>
      <c r="D11" s="24" t="s">
        <v>58</v>
      </c>
      <c r="E11" s="21"/>
      <c r="F11" s="23" t="s">
        <v>56</v>
      </c>
      <c r="G11" s="23" t="s">
        <v>125</v>
      </c>
      <c r="H11" s="24" t="s">
        <v>58</v>
      </c>
      <c r="I11" s="21"/>
      <c r="J11" s="23" t="s">
        <v>56</v>
      </c>
      <c r="K11" s="23" t="s">
        <v>125</v>
      </c>
      <c r="L11" s="24" t="s">
        <v>58</v>
      </c>
      <c r="M11" s="21"/>
      <c r="N11" s="23" t="s">
        <v>56</v>
      </c>
      <c r="O11" s="23" t="s">
        <v>125</v>
      </c>
      <c r="P11" s="24" t="s">
        <v>58</v>
      </c>
      <c r="Q11" s="21"/>
      <c r="R11" s="23" t="s">
        <v>56</v>
      </c>
      <c r="S11" s="23" t="s">
        <v>125</v>
      </c>
      <c r="T11" s="24" t="s">
        <v>58</v>
      </c>
      <c r="U11" s="21"/>
      <c r="V11" s="23" t="s">
        <v>56</v>
      </c>
      <c r="W11" s="23" t="s">
        <v>125</v>
      </c>
      <c r="X11" s="24" t="s">
        <v>58</v>
      </c>
      <c r="Y11" s="21"/>
      <c r="Z11" s="20"/>
    </row>
    <row r="12" spans="1:26" hidden="1" x14ac:dyDescent="0.25">
      <c r="A12" s="3" t="s">
        <v>59</v>
      </c>
      <c r="B12" s="25"/>
      <c r="C12" s="26"/>
      <c r="D12" s="27">
        <f>ROUND(B12/195*C12,0)</f>
        <v>0</v>
      </c>
      <c r="E12" s="21"/>
      <c r="F12" s="20">
        <f>ROUND(B12*(1+$F$4),0)</f>
        <v>0</v>
      </c>
      <c r="G12" s="26"/>
      <c r="H12" s="27">
        <f>ROUND(F12/195*G12,0)</f>
        <v>0</v>
      </c>
      <c r="I12" s="21"/>
      <c r="J12" s="20">
        <f t="shared" ref="J12:J21" si="0">ROUND(F12*(1+$F$4),0)</f>
        <v>0</v>
      </c>
      <c r="K12" s="26"/>
      <c r="L12" s="27">
        <f>ROUND(J12/195*K12,0)</f>
        <v>0</v>
      </c>
      <c r="M12" s="21"/>
      <c r="N12" s="20">
        <f t="shared" ref="N12:N21" si="1">ROUND(J12*(1+$F$4),0)</f>
        <v>0</v>
      </c>
      <c r="O12" s="26"/>
      <c r="P12" s="27">
        <f>ROUND(N12/195*O12,0)</f>
        <v>0</v>
      </c>
      <c r="Q12" s="21"/>
      <c r="R12" s="20">
        <f t="shared" ref="R12:R21" si="2">ROUND(N12*(1+$F$4),0)</f>
        <v>0</v>
      </c>
      <c r="S12" s="26"/>
      <c r="T12" s="27">
        <f>ROUND(R12/195*S12,0)</f>
        <v>0</v>
      </c>
      <c r="U12" s="21"/>
      <c r="V12" s="20">
        <f t="shared" ref="V12:V21" si="3">ROUND(R12*(1+$F$4),0)</f>
        <v>0</v>
      </c>
      <c r="W12" s="26"/>
      <c r="X12" s="27">
        <f>ROUND(V12/195*W12,0)</f>
        <v>0</v>
      </c>
      <c r="Y12" s="21"/>
      <c r="Z12" s="20">
        <f>ROUND(D12+H12+L12+P12+T12+X12,0)</f>
        <v>0</v>
      </c>
    </row>
    <row r="13" spans="1:26" ht="15.75" customHeight="1" x14ac:dyDescent="0.25">
      <c r="A13" s="3" t="s">
        <v>59</v>
      </c>
      <c r="B13" s="25"/>
      <c r="C13" s="26"/>
      <c r="D13" s="27">
        <f t="shared" ref="D13:D21" si="4">ROUND(B13/195*C13,0)</f>
        <v>0</v>
      </c>
      <c r="E13" s="21"/>
      <c r="F13" s="20"/>
      <c r="G13" s="26"/>
      <c r="H13" s="27">
        <f t="shared" ref="H13:H21" si="5">ROUND(F13/9*G13,0)</f>
        <v>0</v>
      </c>
      <c r="I13" s="21"/>
      <c r="J13" s="20">
        <f t="shared" si="0"/>
        <v>0</v>
      </c>
      <c r="K13" s="26"/>
      <c r="L13" s="27">
        <f t="shared" ref="L13:L21" si="6">ROUND(J13/9*K13,0)</f>
        <v>0</v>
      </c>
      <c r="M13" s="21"/>
      <c r="N13" s="20">
        <f t="shared" si="1"/>
        <v>0</v>
      </c>
      <c r="O13" s="26"/>
      <c r="P13" s="27">
        <f t="shared" ref="P13:P21" si="7">ROUND(N13/9*O13,0)</f>
        <v>0</v>
      </c>
      <c r="Q13" s="21"/>
      <c r="R13" s="20">
        <f t="shared" si="2"/>
        <v>0</v>
      </c>
      <c r="S13" s="26"/>
      <c r="T13" s="27">
        <f t="shared" ref="T13:T21" si="8">ROUND(R13/9*S13,0)</f>
        <v>0</v>
      </c>
      <c r="U13" s="21"/>
      <c r="V13" s="20">
        <f t="shared" si="3"/>
        <v>0</v>
      </c>
      <c r="W13" s="26"/>
      <c r="X13" s="27">
        <f t="shared" ref="X13:X21" si="9">ROUND(V13/9*W13,0)</f>
        <v>0</v>
      </c>
      <c r="Y13" s="21"/>
      <c r="Z13" s="18">
        <f t="shared" ref="Z13:Z21" si="10">ROUND(D13+H13+L13+P13+T13+X13,0)</f>
        <v>0</v>
      </c>
    </row>
    <row r="14" spans="1:26" ht="15.75" customHeight="1" x14ac:dyDescent="0.25">
      <c r="A14" s="3" t="s">
        <v>59</v>
      </c>
      <c r="B14" s="25"/>
      <c r="C14" s="26"/>
      <c r="D14" s="27">
        <f t="shared" si="4"/>
        <v>0</v>
      </c>
      <c r="E14" s="30"/>
      <c r="F14" s="20"/>
      <c r="G14" s="26"/>
      <c r="H14" s="27">
        <f t="shared" si="5"/>
        <v>0</v>
      </c>
      <c r="I14" s="21"/>
      <c r="J14" s="20">
        <f t="shared" si="0"/>
        <v>0</v>
      </c>
      <c r="K14" s="26"/>
      <c r="L14" s="27">
        <f t="shared" si="6"/>
        <v>0</v>
      </c>
      <c r="M14" s="21"/>
      <c r="N14" s="20">
        <f t="shared" si="1"/>
        <v>0</v>
      </c>
      <c r="O14" s="26"/>
      <c r="P14" s="27">
        <f t="shared" si="7"/>
        <v>0</v>
      </c>
      <c r="Q14" s="21"/>
      <c r="R14" s="20">
        <f t="shared" si="2"/>
        <v>0</v>
      </c>
      <c r="S14" s="26"/>
      <c r="T14" s="27">
        <f t="shared" si="8"/>
        <v>0</v>
      </c>
      <c r="U14" s="21"/>
      <c r="V14" s="20">
        <f t="shared" si="3"/>
        <v>0</v>
      </c>
      <c r="W14" s="26"/>
      <c r="X14" s="27">
        <f t="shared" si="9"/>
        <v>0</v>
      </c>
      <c r="Y14" s="21"/>
      <c r="Z14" s="18">
        <f t="shared" si="10"/>
        <v>0</v>
      </c>
    </row>
    <row r="15" spans="1:26" ht="15.75" hidden="1" customHeight="1" x14ac:dyDescent="0.25">
      <c r="A15" s="3" t="s">
        <v>59</v>
      </c>
      <c r="B15" s="25"/>
      <c r="C15" s="26"/>
      <c r="D15" s="27">
        <f t="shared" si="4"/>
        <v>0</v>
      </c>
      <c r="E15" s="30"/>
      <c r="F15" s="20"/>
      <c r="G15" s="26"/>
      <c r="H15" s="27">
        <f t="shared" si="5"/>
        <v>0</v>
      </c>
      <c r="I15" s="21"/>
      <c r="J15" s="20">
        <f t="shared" si="0"/>
        <v>0</v>
      </c>
      <c r="K15" s="26"/>
      <c r="L15" s="27">
        <f t="shared" si="6"/>
        <v>0</v>
      </c>
      <c r="M15" s="21"/>
      <c r="N15" s="20">
        <f t="shared" si="1"/>
        <v>0</v>
      </c>
      <c r="O15" s="26"/>
      <c r="P15" s="27">
        <f t="shared" si="7"/>
        <v>0</v>
      </c>
      <c r="Q15" s="21"/>
      <c r="R15" s="20">
        <f t="shared" si="2"/>
        <v>0</v>
      </c>
      <c r="S15" s="26"/>
      <c r="T15" s="27">
        <f t="shared" si="8"/>
        <v>0</v>
      </c>
      <c r="U15" s="21"/>
      <c r="V15" s="20">
        <f t="shared" si="3"/>
        <v>0</v>
      </c>
      <c r="W15" s="26"/>
      <c r="X15" s="27">
        <f t="shared" si="9"/>
        <v>0</v>
      </c>
      <c r="Y15" s="21"/>
      <c r="Z15" s="18">
        <f t="shared" si="10"/>
        <v>0</v>
      </c>
    </row>
    <row r="16" spans="1:26" ht="15.75" hidden="1" customHeight="1" x14ac:dyDescent="0.25">
      <c r="A16" s="3" t="s">
        <v>59</v>
      </c>
      <c r="B16" s="25"/>
      <c r="C16" s="26"/>
      <c r="D16" s="27">
        <f t="shared" si="4"/>
        <v>0</v>
      </c>
      <c r="E16" s="30"/>
      <c r="F16" s="20"/>
      <c r="G16" s="26"/>
      <c r="H16" s="27">
        <f t="shared" si="5"/>
        <v>0</v>
      </c>
      <c r="I16" s="21"/>
      <c r="J16" s="20">
        <f t="shared" si="0"/>
        <v>0</v>
      </c>
      <c r="K16" s="26"/>
      <c r="L16" s="27">
        <f t="shared" si="6"/>
        <v>0</v>
      </c>
      <c r="M16" s="21"/>
      <c r="N16" s="20">
        <f t="shared" si="1"/>
        <v>0</v>
      </c>
      <c r="O16" s="26"/>
      <c r="P16" s="27">
        <f t="shared" si="7"/>
        <v>0</v>
      </c>
      <c r="Q16" s="21"/>
      <c r="R16" s="20">
        <f t="shared" si="2"/>
        <v>0</v>
      </c>
      <c r="S16" s="26"/>
      <c r="T16" s="27">
        <f t="shared" si="8"/>
        <v>0</v>
      </c>
      <c r="U16" s="21"/>
      <c r="V16" s="20">
        <f t="shared" si="3"/>
        <v>0</v>
      </c>
      <c r="W16" s="26"/>
      <c r="X16" s="27">
        <f t="shared" si="9"/>
        <v>0</v>
      </c>
      <c r="Y16" s="21"/>
      <c r="Z16" s="18">
        <f t="shared" si="10"/>
        <v>0</v>
      </c>
    </row>
    <row r="17" spans="1:26" ht="15.75" hidden="1" customHeight="1" x14ac:dyDescent="0.25">
      <c r="A17" s="3" t="s">
        <v>59</v>
      </c>
      <c r="B17" s="25"/>
      <c r="C17" s="26"/>
      <c r="D17" s="27">
        <f t="shared" si="4"/>
        <v>0</v>
      </c>
      <c r="E17" s="30"/>
      <c r="F17" s="20"/>
      <c r="G17" s="26"/>
      <c r="H17" s="27">
        <f t="shared" si="5"/>
        <v>0</v>
      </c>
      <c r="I17" s="21"/>
      <c r="J17" s="20">
        <f t="shared" si="0"/>
        <v>0</v>
      </c>
      <c r="K17" s="26"/>
      <c r="L17" s="27">
        <f t="shared" si="6"/>
        <v>0</v>
      </c>
      <c r="M17" s="21"/>
      <c r="N17" s="20">
        <f t="shared" si="1"/>
        <v>0</v>
      </c>
      <c r="O17" s="26"/>
      <c r="P17" s="27">
        <f t="shared" si="7"/>
        <v>0</v>
      </c>
      <c r="Q17" s="21"/>
      <c r="R17" s="20">
        <f t="shared" si="2"/>
        <v>0</v>
      </c>
      <c r="S17" s="26"/>
      <c r="T17" s="27">
        <f t="shared" si="8"/>
        <v>0</v>
      </c>
      <c r="U17" s="21"/>
      <c r="V17" s="20">
        <f t="shared" si="3"/>
        <v>0</v>
      </c>
      <c r="W17" s="26"/>
      <c r="X17" s="27">
        <f t="shared" si="9"/>
        <v>0</v>
      </c>
      <c r="Y17" s="21"/>
      <c r="Z17" s="18">
        <f t="shared" si="10"/>
        <v>0</v>
      </c>
    </row>
    <row r="18" spans="1:26" ht="15.75" hidden="1" customHeight="1" x14ac:dyDescent="0.25">
      <c r="A18" s="3" t="s">
        <v>59</v>
      </c>
      <c r="B18" s="25"/>
      <c r="C18" s="26"/>
      <c r="D18" s="27">
        <f t="shared" si="4"/>
        <v>0</v>
      </c>
      <c r="E18" s="30"/>
      <c r="F18" s="20"/>
      <c r="G18" s="26"/>
      <c r="H18" s="27">
        <f t="shared" si="5"/>
        <v>0</v>
      </c>
      <c r="I18" s="21"/>
      <c r="J18" s="20">
        <f t="shared" si="0"/>
        <v>0</v>
      </c>
      <c r="K18" s="26"/>
      <c r="L18" s="27">
        <f t="shared" si="6"/>
        <v>0</v>
      </c>
      <c r="M18" s="21"/>
      <c r="N18" s="20">
        <f t="shared" si="1"/>
        <v>0</v>
      </c>
      <c r="O18" s="26"/>
      <c r="P18" s="27">
        <f t="shared" si="7"/>
        <v>0</v>
      </c>
      <c r="Q18" s="21"/>
      <c r="R18" s="20">
        <f t="shared" si="2"/>
        <v>0</v>
      </c>
      <c r="S18" s="26"/>
      <c r="T18" s="27">
        <f t="shared" si="8"/>
        <v>0</v>
      </c>
      <c r="U18" s="21"/>
      <c r="V18" s="20">
        <f t="shared" si="3"/>
        <v>0</v>
      </c>
      <c r="W18" s="26"/>
      <c r="X18" s="27">
        <f t="shared" si="9"/>
        <v>0</v>
      </c>
      <c r="Y18" s="21"/>
      <c r="Z18" s="18">
        <f t="shared" si="10"/>
        <v>0</v>
      </c>
    </row>
    <row r="19" spans="1:26" ht="15.75" hidden="1" customHeight="1" x14ac:dyDescent="0.25">
      <c r="A19" s="3" t="s">
        <v>59</v>
      </c>
      <c r="B19" s="25"/>
      <c r="C19" s="26"/>
      <c r="D19" s="27">
        <f t="shared" si="4"/>
        <v>0</v>
      </c>
      <c r="E19" s="30"/>
      <c r="F19" s="20"/>
      <c r="G19" s="26"/>
      <c r="H19" s="27">
        <f t="shared" si="5"/>
        <v>0</v>
      </c>
      <c r="I19" s="21"/>
      <c r="J19" s="20">
        <f t="shared" si="0"/>
        <v>0</v>
      </c>
      <c r="K19" s="26"/>
      <c r="L19" s="27">
        <f t="shared" si="6"/>
        <v>0</v>
      </c>
      <c r="M19" s="21"/>
      <c r="N19" s="20">
        <f t="shared" si="1"/>
        <v>0</v>
      </c>
      <c r="O19" s="26"/>
      <c r="P19" s="27">
        <f t="shared" si="7"/>
        <v>0</v>
      </c>
      <c r="Q19" s="21"/>
      <c r="R19" s="20">
        <f t="shared" si="2"/>
        <v>0</v>
      </c>
      <c r="S19" s="26"/>
      <c r="T19" s="27">
        <f t="shared" si="8"/>
        <v>0</v>
      </c>
      <c r="U19" s="21"/>
      <c r="V19" s="20">
        <f t="shared" si="3"/>
        <v>0</v>
      </c>
      <c r="W19" s="26"/>
      <c r="X19" s="27">
        <f t="shared" si="9"/>
        <v>0</v>
      </c>
      <c r="Y19" s="21"/>
      <c r="Z19" s="18">
        <f t="shared" si="10"/>
        <v>0</v>
      </c>
    </row>
    <row r="20" spans="1:26" ht="15.75" hidden="1" customHeight="1" x14ac:dyDescent="0.25">
      <c r="A20" s="3" t="s">
        <v>59</v>
      </c>
      <c r="B20" s="25"/>
      <c r="C20" s="26"/>
      <c r="D20" s="27">
        <f t="shared" si="4"/>
        <v>0</v>
      </c>
      <c r="E20" s="30"/>
      <c r="F20" s="20"/>
      <c r="G20" s="26"/>
      <c r="H20" s="27">
        <f t="shared" si="5"/>
        <v>0</v>
      </c>
      <c r="I20" s="21"/>
      <c r="J20" s="20">
        <f t="shared" si="0"/>
        <v>0</v>
      </c>
      <c r="K20" s="26"/>
      <c r="L20" s="27">
        <f t="shared" si="6"/>
        <v>0</v>
      </c>
      <c r="M20" s="21"/>
      <c r="N20" s="20">
        <f t="shared" si="1"/>
        <v>0</v>
      </c>
      <c r="O20" s="26"/>
      <c r="P20" s="27">
        <f t="shared" si="7"/>
        <v>0</v>
      </c>
      <c r="Q20" s="21"/>
      <c r="R20" s="20">
        <f t="shared" si="2"/>
        <v>0</v>
      </c>
      <c r="S20" s="26"/>
      <c r="T20" s="27">
        <f t="shared" si="8"/>
        <v>0</v>
      </c>
      <c r="U20" s="21"/>
      <c r="V20" s="20">
        <f t="shared" si="3"/>
        <v>0</v>
      </c>
      <c r="W20" s="26"/>
      <c r="X20" s="27">
        <f t="shared" si="9"/>
        <v>0</v>
      </c>
      <c r="Y20" s="21"/>
      <c r="Z20" s="18">
        <f t="shared" si="10"/>
        <v>0</v>
      </c>
    </row>
    <row r="21" spans="1:26" ht="15.75" hidden="1" customHeight="1" x14ac:dyDescent="0.25">
      <c r="A21" s="3" t="s">
        <v>59</v>
      </c>
      <c r="B21" s="25"/>
      <c r="C21" s="26"/>
      <c r="D21" s="27">
        <f t="shared" si="4"/>
        <v>0</v>
      </c>
      <c r="E21" s="30"/>
      <c r="F21" s="20"/>
      <c r="G21" s="26"/>
      <c r="H21" s="27">
        <f t="shared" si="5"/>
        <v>0</v>
      </c>
      <c r="I21" s="21"/>
      <c r="J21" s="20">
        <f t="shared" si="0"/>
        <v>0</v>
      </c>
      <c r="K21" s="26"/>
      <c r="L21" s="27">
        <f t="shared" si="6"/>
        <v>0</v>
      </c>
      <c r="M21" s="21"/>
      <c r="N21" s="20">
        <f t="shared" si="1"/>
        <v>0</v>
      </c>
      <c r="O21" s="26"/>
      <c r="P21" s="27">
        <f t="shared" si="7"/>
        <v>0</v>
      </c>
      <c r="Q21" s="21"/>
      <c r="R21" s="20">
        <f t="shared" si="2"/>
        <v>0</v>
      </c>
      <c r="S21" s="26"/>
      <c r="T21" s="27">
        <f t="shared" si="8"/>
        <v>0</v>
      </c>
      <c r="U21" s="21"/>
      <c r="V21" s="20">
        <f t="shared" si="3"/>
        <v>0</v>
      </c>
      <c r="W21" s="26"/>
      <c r="X21" s="27">
        <f t="shared" si="9"/>
        <v>0</v>
      </c>
      <c r="Y21" s="21"/>
      <c r="Z21" s="18">
        <f t="shared" si="10"/>
        <v>0</v>
      </c>
    </row>
    <row r="22" spans="1:26" ht="15.75" customHeight="1" x14ac:dyDescent="0.25">
      <c r="B22" s="25"/>
      <c r="C22" s="26"/>
      <c r="D22" s="27"/>
      <c r="E22" s="30"/>
      <c r="F22" s="20"/>
      <c r="G22" s="15"/>
      <c r="H22" s="43"/>
      <c r="I22" s="30"/>
      <c r="J22" s="20"/>
      <c r="K22" s="15"/>
      <c r="L22" s="43"/>
      <c r="M22" s="30"/>
      <c r="O22" s="15"/>
      <c r="P22" s="43"/>
      <c r="Q22" s="30"/>
      <c r="S22" s="15"/>
      <c r="T22" s="43"/>
      <c r="U22" s="30"/>
      <c r="W22" s="15"/>
      <c r="X22" s="43"/>
      <c r="Y22" s="30"/>
      <c r="Z22" s="105"/>
    </row>
    <row r="23" spans="1:26" x14ac:dyDescent="0.25">
      <c r="A23" s="15" t="s">
        <v>60</v>
      </c>
      <c r="B23" s="28"/>
      <c r="C23" s="15"/>
      <c r="D23" s="27">
        <f>ROUND(SUM(D12:D22),0)</f>
        <v>0</v>
      </c>
      <c r="E23" s="32"/>
      <c r="F23" s="20"/>
      <c r="G23" s="15"/>
      <c r="H23" s="27">
        <f>ROUND(SUM(H12:H22),0)</f>
        <v>0</v>
      </c>
      <c r="I23" s="32"/>
      <c r="J23" s="20"/>
      <c r="K23" s="15"/>
      <c r="L23" s="27">
        <f>ROUND(SUM(L12:L22),0)</f>
        <v>0</v>
      </c>
      <c r="M23" s="32"/>
      <c r="O23" s="15"/>
      <c r="P23" s="27">
        <f>ROUND(SUM(P12:P22),0)</f>
        <v>0</v>
      </c>
      <c r="Q23" s="32"/>
      <c r="S23" s="15"/>
      <c r="T23" s="27">
        <f>ROUND(SUM(T12:T22),0)</f>
        <v>0</v>
      </c>
      <c r="U23" s="32"/>
      <c r="W23" s="15"/>
      <c r="X23" s="27">
        <f>ROUND(SUM(X12:X22),0)</f>
        <v>0</v>
      </c>
      <c r="Y23" s="32"/>
      <c r="Z23" s="27">
        <f>ROUND(SUM(Z12:Z22),0)</f>
        <v>0</v>
      </c>
    </row>
    <row r="24" spans="1:26" ht="6" customHeight="1" x14ac:dyDescent="0.25">
      <c r="A24" s="15"/>
      <c r="B24" s="28"/>
      <c r="C24" s="15"/>
      <c r="D24" s="27"/>
      <c r="E24" s="32"/>
      <c r="F24" s="20"/>
      <c r="G24" s="15"/>
      <c r="H24" s="27"/>
      <c r="I24" s="32"/>
      <c r="J24" s="20"/>
      <c r="K24" s="15"/>
      <c r="L24" s="27"/>
      <c r="M24" s="32"/>
      <c r="O24" s="15"/>
      <c r="P24" s="27"/>
      <c r="Q24" s="32"/>
      <c r="S24" s="15"/>
      <c r="T24" s="27"/>
      <c r="U24" s="32"/>
      <c r="W24" s="15"/>
      <c r="X24" s="27"/>
      <c r="Y24" s="32"/>
      <c r="Z24" s="27"/>
    </row>
    <row r="25" spans="1:26" x14ac:dyDescent="0.25">
      <c r="A25" s="23" t="s">
        <v>122</v>
      </c>
      <c r="B25" s="33" t="s">
        <v>56</v>
      </c>
      <c r="C25" s="23" t="s">
        <v>62</v>
      </c>
      <c r="D25" s="27"/>
      <c r="E25" s="32"/>
      <c r="F25" s="33" t="s">
        <v>56</v>
      </c>
      <c r="G25" s="23" t="s">
        <v>62</v>
      </c>
      <c r="H25" s="27"/>
      <c r="I25" s="32"/>
      <c r="J25" s="23" t="s">
        <v>56</v>
      </c>
      <c r="K25" s="23" t="s">
        <v>62</v>
      </c>
      <c r="L25" s="27"/>
      <c r="M25" s="32"/>
      <c r="N25" s="23" t="s">
        <v>56</v>
      </c>
      <c r="O25" s="23" t="s">
        <v>62</v>
      </c>
      <c r="P25" s="27"/>
      <c r="Q25" s="32"/>
      <c r="R25" s="23" t="s">
        <v>56</v>
      </c>
      <c r="S25" s="23" t="s">
        <v>62</v>
      </c>
      <c r="T25" s="27"/>
      <c r="U25" s="32"/>
      <c r="V25" s="23" t="s">
        <v>56</v>
      </c>
      <c r="W25" s="23" t="s">
        <v>62</v>
      </c>
      <c r="X25" s="27"/>
      <c r="Y25" s="32"/>
      <c r="Z25" s="27"/>
    </row>
    <row r="26" spans="1:26" x14ac:dyDescent="0.25">
      <c r="A26" s="15" t="s">
        <v>63</v>
      </c>
      <c r="B26" s="34"/>
      <c r="C26" s="35"/>
      <c r="D26" s="27">
        <f>ROUND(B26/9*C26,0)</f>
        <v>0</v>
      </c>
      <c r="E26" s="32"/>
      <c r="F26" s="20"/>
      <c r="G26" s="36"/>
      <c r="H26" s="27">
        <f>ROUND(F26/9*G26,0)</f>
        <v>0</v>
      </c>
      <c r="I26" s="32"/>
      <c r="J26" s="20">
        <f>ROUND(F26*(1+$F$4),2)</f>
        <v>0</v>
      </c>
      <c r="K26" s="36"/>
      <c r="L26" s="27">
        <f>ROUND(J26/9*K26,0)</f>
        <v>0</v>
      </c>
      <c r="M26" s="32"/>
      <c r="N26" s="20">
        <f>ROUND(J26*(1+$F$4),2)</f>
        <v>0</v>
      </c>
      <c r="O26" s="36"/>
      <c r="P26" s="27">
        <f>ROUND(N26/9*O26,0)</f>
        <v>0</v>
      </c>
      <c r="Q26" s="32"/>
      <c r="R26" s="20">
        <f>ROUND(N26*(1+$F$4),2)</f>
        <v>0</v>
      </c>
      <c r="S26" s="36"/>
      <c r="T26" s="27">
        <f>ROUND(R26/9*S26,0)</f>
        <v>0</v>
      </c>
      <c r="U26" s="32"/>
      <c r="V26" s="20">
        <f>ROUND(R26*(1+$F$4),2)</f>
        <v>0</v>
      </c>
      <c r="W26" s="36"/>
      <c r="X26" s="27">
        <f>ROUND(V26/9*W26,0)</f>
        <v>0</v>
      </c>
      <c r="Y26" s="32"/>
      <c r="Z26" s="18">
        <f>ROUND(D26+H26+L26+P26+T26+X26,0)</f>
        <v>0</v>
      </c>
    </row>
    <row r="27" spans="1:26" x14ac:dyDescent="0.25">
      <c r="A27" s="15"/>
      <c r="B27" s="34"/>
      <c r="C27" s="35"/>
      <c r="D27" s="27"/>
      <c r="E27" s="32"/>
      <c r="F27" s="20"/>
      <c r="G27" s="36"/>
      <c r="H27" s="27"/>
      <c r="I27" s="32"/>
      <c r="J27" s="20"/>
      <c r="K27" s="36"/>
      <c r="L27" s="27"/>
      <c r="M27" s="32"/>
      <c r="N27" s="20"/>
      <c r="O27" s="36"/>
      <c r="P27" s="27"/>
      <c r="Q27" s="32"/>
      <c r="R27" s="20"/>
      <c r="S27" s="36"/>
      <c r="T27" s="27"/>
      <c r="U27" s="32"/>
      <c r="V27" s="20"/>
      <c r="W27" s="36"/>
      <c r="X27" s="27"/>
      <c r="Y27" s="32"/>
      <c r="Z27" s="20"/>
    </row>
    <row r="28" spans="1:26" x14ac:dyDescent="0.25">
      <c r="A28" s="23" t="s">
        <v>64</v>
      </c>
      <c r="B28" s="34"/>
      <c r="C28" s="35"/>
      <c r="D28" s="27">
        <f>ROUND(B28/12*C28,0)</f>
        <v>0</v>
      </c>
      <c r="E28" s="27"/>
      <c r="F28" s="20"/>
      <c r="G28" s="36"/>
      <c r="H28" s="27"/>
      <c r="I28" s="32"/>
      <c r="J28" s="20"/>
      <c r="K28" s="36"/>
      <c r="L28" s="27"/>
      <c r="M28" s="32"/>
      <c r="N28" s="20"/>
      <c r="O28" s="36"/>
      <c r="P28" s="27"/>
      <c r="Q28" s="32"/>
      <c r="R28" s="20"/>
      <c r="S28" s="36"/>
      <c r="T28" s="27"/>
      <c r="U28" s="32"/>
      <c r="V28" s="20"/>
      <c r="W28" s="35"/>
      <c r="X28" s="27"/>
      <c r="Y28" s="32"/>
      <c r="Z28" s="20"/>
    </row>
    <row r="29" spans="1:26" x14ac:dyDescent="0.25">
      <c r="A29" s="15" t="s">
        <v>64</v>
      </c>
      <c r="B29" s="34"/>
      <c r="C29" s="35"/>
      <c r="D29" s="27"/>
      <c r="E29" s="32"/>
      <c r="F29" s="20">
        <v>50000</v>
      </c>
      <c r="G29" s="36">
        <v>1</v>
      </c>
      <c r="H29" s="27">
        <f t="shared" ref="H29:H37" si="11">ROUND(F29/12*G29,0)</f>
        <v>4167</v>
      </c>
      <c r="I29" s="32"/>
      <c r="J29" s="20">
        <f t="shared" ref="J29:J37" si="12">ROUND(F29*(1+$F$4),2)</f>
        <v>51500</v>
      </c>
      <c r="K29" s="36">
        <v>1</v>
      </c>
      <c r="L29" s="27">
        <f t="shared" ref="L29:L37" si="13">ROUND(J29/12*K29,0)</f>
        <v>4292</v>
      </c>
      <c r="M29" s="32"/>
      <c r="N29" s="20">
        <f t="shared" ref="N29:N37" si="14">ROUND(J29*(1+$F$4),2)</f>
        <v>53045</v>
      </c>
      <c r="O29" s="36">
        <v>1</v>
      </c>
      <c r="P29" s="27">
        <f t="shared" ref="P29:P37" si="15">ROUND(N29/12*O29,0)</f>
        <v>4420</v>
      </c>
      <c r="Q29" s="32"/>
      <c r="R29" s="20">
        <f t="shared" ref="R29:R37" si="16">ROUND(N29*(1+$F$4),2)</f>
        <v>54636.35</v>
      </c>
      <c r="S29" s="36">
        <v>1</v>
      </c>
      <c r="T29" s="27">
        <f t="shared" ref="T29:T37" si="17">ROUND(R29/12*S29,0)</f>
        <v>4553</v>
      </c>
      <c r="U29" s="32"/>
      <c r="V29" s="20">
        <f t="shared" ref="V29:V37" si="18">ROUND(R29*(1+$F$4),2)</f>
        <v>56275.44</v>
      </c>
      <c r="W29" s="35">
        <v>1</v>
      </c>
      <c r="X29" s="27">
        <f t="shared" ref="X29:X37" si="19">ROUND(V29/12*W29,0)</f>
        <v>4690</v>
      </c>
      <c r="Y29" s="32"/>
      <c r="Z29" s="18">
        <f t="shared" ref="Z29:Z37" si="20">ROUND(D29+H29+L29+P29+T29+X29,0)</f>
        <v>22122</v>
      </c>
    </row>
    <row r="30" spans="1:26" hidden="1" x14ac:dyDescent="0.25">
      <c r="A30" s="15" t="s">
        <v>64</v>
      </c>
      <c r="B30" s="34"/>
      <c r="C30" s="35"/>
      <c r="D30" s="27"/>
      <c r="E30" s="32"/>
      <c r="F30" s="20">
        <f t="shared" ref="F29:F37" si="21">ROUND(B30*(1+$F$4),2)</f>
        <v>0</v>
      </c>
      <c r="G30" s="36"/>
      <c r="H30" s="27">
        <f t="shared" si="11"/>
        <v>0</v>
      </c>
      <c r="I30" s="32"/>
      <c r="J30" s="20">
        <f t="shared" si="12"/>
        <v>0</v>
      </c>
      <c r="K30" s="36"/>
      <c r="L30" s="27">
        <f t="shared" si="13"/>
        <v>0</v>
      </c>
      <c r="M30" s="32"/>
      <c r="N30" s="20">
        <f t="shared" si="14"/>
        <v>0</v>
      </c>
      <c r="O30" s="36"/>
      <c r="P30" s="27">
        <f t="shared" si="15"/>
        <v>0</v>
      </c>
      <c r="Q30" s="32"/>
      <c r="R30" s="20">
        <f t="shared" si="16"/>
        <v>0</v>
      </c>
      <c r="S30" s="36"/>
      <c r="T30" s="27">
        <f t="shared" si="17"/>
        <v>0</v>
      </c>
      <c r="U30" s="32"/>
      <c r="V30" s="20">
        <f t="shared" si="18"/>
        <v>0</v>
      </c>
      <c r="W30" s="35"/>
      <c r="X30" s="27">
        <f t="shared" si="19"/>
        <v>0</v>
      </c>
      <c r="Y30" s="32"/>
      <c r="Z30" s="18">
        <f t="shared" si="20"/>
        <v>0</v>
      </c>
    </row>
    <row r="31" spans="1:26" hidden="1" x14ac:dyDescent="0.25">
      <c r="A31" s="15" t="s">
        <v>64</v>
      </c>
      <c r="B31" s="34"/>
      <c r="C31" s="35"/>
      <c r="D31" s="27"/>
      <c r="E31" s="32"/>
      <c r="F31" s="20">
        <f t="shared" si="21"/>
        <v>0</v>
      </c>
      <c r="G31" s="36"/>
      <c r="H31" s="27">
        <f t="shared" si="11"/>
        <v>0</v>
      </c>
      <c r="I31" s="32"/>
      <c r="J31" s="20">
        <f t="shared" si="12"/>
        <v>0</v>
      </c>
      <c r="K31" s="36"/>
      <c r="L31" s="27">
        <f t="shared" si="13"/>
        <v>0</v>
      </c>
      <c r="M31" s="32"/>
      <c r="N31" s="20">
        <f t="shared" si="14"/>
        <v>0</v>
      </c>
      <c r="O31" s="36"/>
      <c r="P31" s="27">
        <f t="shared" si="15"/>
        <v>0</v>
      </c>
      <c r="Q31" s="32"/>
      <c r="R31" s="20">
        <f t="shared" si="16"/>
        <v>0</v>
      </c>
      <c r="S31" s="36"/>
      <c r="T31" s="27">
        <f t="shared" si="17"/>
        <v>0</v>
      </c>
      <c r="U31" s="32"/>
      <c r="V31" s="20">
        <f t="shared" si="18"/>
        <v>0</v>
      </c>
      <c r="W31" s="35"/>
      <c r="X31" s="27">
        <f t="shared" si="19"/>
        <v>0</v>
      </c>
      <c r="Y31" s="32"/>
      <c r="Z31" s="18">
        <f t="shared" si="20"/>
        <v>0</v>
      </c>
    </row>
    <row r="32" spans="1:26" hidden="1" x14ac:dyDescent="0.25">
      <c r="A32" s="15" t="s">
        <v>64</v>
      </c>
      <c r="B32" s="34"/>
      <c r="C32" s="35"/>
      <c r="D32" s="27"/>
      <c r="E32" s="32"/>
      <c r="F32" s="20">
        <f t="shared" si="21"/>
        <v>0</v>
      </c>
      <c r="G32" s="36"/>
      <c r="H32" s="27">
        <f t="shared" si="11"/>
        <v>0</v>
      </c>
      <c r="I32" s="32"/>
      <c r="J32" s="20">
        <f t="shared" si="12"/>
        <v>0</v>
      </c>
      <c r="K32" s="36"/>
      <c r="L32" s="27">
        <f t="shared" si="13"/>
        <v>0</v>
      </c>
      <c r="M32" s="32"/>
      <c r="N32" s="20">
        <f t="shared" si="14"/>
        <v>0</v>
      </c>
      <c r="O32" s="36"/>
      <c r="P32" s="27">
        <f t="shared" si="15"/>
        <v>0</v>
      </c>
      <c r="Q32" s="32"/>
      <c r="R32" s="20">
        <f t="shared" si="16"/>
        <v>0</v>
      </c>
      <c r="S32" s="36"/>
      <c r="T32" s="27">
        <f t="shared" si="17"/>
        <v>0</v>
      </c>
      <c r="U32" s="32"/>
      <c r="V32" s="20">
        <f t="shared" si="18"/>
        <v>0</v>
      </c>
      <c r="W32" s="35"/>
      <c r="X32" s="27">
        <f t="shared" si="19"/>
        <v>0</v>
      </c>
      <c r="Y32" s="32"/>
      <c r="Z32" s="18">
        <f t="shared" si="20"/>
        <v>0</v>
      </c>
    </row>
    <row r="33" spans="1:26" hidden="1" x14ac:dyDescent="0.25">
      <c r="A33" s="15" t="s">
        <v>64</v>
      </c>
      <c r="B33" s="34"/>
      <c r="C33" s="35"/>
      <c r="D33" s="27"/>
      <c r="E33" s="32"/>
      <c r="F33" s="20">
        <f t="shared" si="21"/>
        <v>0</v>
      </c>
      <c r="G33" s="36"/>
      <c r="H33" s="27">
        <f t="shared" si="11"/>
        <v>0</v>
      </c>
      <c r="I33" s="32"/>
      <c r="J33" s="20">
        <f t="shared" si="12"/>
        <v>0</v>
      </c>
      <c r="K33" s="36"/>
      <c r="L33" s="27">
        <f t="shared" si="13"/>
        <v>0</v>
      </c>
      <c r="M33" s="32"/>
      <c r="N33" s="20">
        <f t="shared" si="14"/>
        <v>0</v>
      </c>
      <c r="O33" s="36"/>
      <c r="P33" s="27">
        <f t="shared" si="15"/>
        <v>0</v>
      </c>
      <c r="Q33" s="32"/>
      <c r="R33" s="20">
        <f t="shared" si="16"/>
        <v>0</v>
      </c>
      <c r="S33" s="36"/>
      <c r="T33" s="27">
        <f t="shared" si="17"/>
        <v>0</v>
      </c>
      <c r="U33" s="32"/>
      <c r="V33" s="20">
        <f t="shared" si="18"/>
        <v>0</v>
      </c>
      <c r="W33" s="35"/>
      <c r="X33" s="27">
        <f t="shared" si="19"/>
        <v>0</v>
      </c>
      <c r="Y33" s="32"/>
      <c r="Z33" s="18">
        <f t="shared" si="20"/>
        <v>0</v>
      </c>
    </row>
    <row r="34" spans="1:26" hidden="1" x14ac:dyDescent="0.25">
      <c r="A34" s="15" t="s">
        <v>64</v>
      </c>
      <c r="B34" s="34"/>
      <c r="C34" s="35"/>
      <c r="D34" s="27"/>
      <c r="E34" s="32"/>
      <c r="F34" s="20">
        <f t="shared" si="21"/>
        <v>0</v>
      </c>
      <c r="G34" s="36"/>
      <c r="H34" s="27">
        <f t="shared" si="11"/>
        <v>0</v>
      </c>
      <c r="I34" s="32"/>
      <c r="J34" s="20">
        <f t="shared" si="12"/>
        <v>0</v>
      </c>
      <c r="K34" s="36"/>
      <c r="L34" s="27">
        <f t="shared" si="13"/>
        <v>0</v>
      </c>
      <c r="M34" s="32"/>
      <c r="N34" s="20">
        <f t="shared" si="14"/>
        <v>0</v>
      </c>
      <c r="O34" s="36"/>
      <c r="P34" s="27">
        <f t="shared" si="15"/>
        <v>0</v>
      </c>
      <c r="Q34" s="32"/>
      <c r="R34" s="20">
        <f t="shared" si="16"/>
        <v>0</v>
      </c>
      <c r="S34" s="36"/>
      <c r="T34" s="27">
        <f t="shared" si="17"/>
        <v>0</v>
      </c>
      <c r="U34" s="32"/>
      <c r="V34" s="20">
        <f t="shared" si="18"/>
        <v>0</v>
      </c>
      <c r="W34" s="35"/>
      <c r="X34" s="27">
        <f t="shared" si="19"/>
        <v>0</v>
      </c>
      <c r="Y34" s="32"/>
      <c r="Z34" s="18">
        <f t="shared" si="20"/>
        <v>0</v>
      </c>
    </row>
    <row r="35" spans="1:26" hidden="1" x14ac:dyDescent="0.25">
      <c r="A35" s="15" t="s">
        <v>64</v>
      </c>
      <c r="B35" s="34"/>
      <c r="C35" s="35"/>
      <c r="D35" s="27"/>
      <c r="E35" s="32"/>
      <c r="F35" s="20">
        <f t="shared" si="21"/>
        <v>0</v>
      </c>
      <c r="G35" s="36"/>
      <c r="H35" s="27">
        <f t="shared" si="11"/>
        <v>0</v>
      </c>
      <c r="I35" s="32"/>
      <c r="J35" s="20">
        <f t="shared" si="12"/>
        <v>0</v>
      </c>
      <c r="K35" s="36"/>
      <c r="L35" s="27">
        <f t="shared" si="13"/>
        <v>0</v>
      </c>
      <c r="M35" s="32"/>
      <c r="N35" s="20">
        <f t="shared" si="14"/>
        <v>0</v>
      </c>
      <c r="O35" s="36"/>
      <c r="P35" s="27">
        <f t="shared" si="15"/>
        <v>0</v>
      </c>
      <c r="Q35" s="32"/>
      <c r="R35" s="20">
        <f t="shared" si="16"/>
        <v>0</v>
      </c>
      <c r="S35" s="36"/>
      <c r="T35" s="27">
        <f t="shared" si="17"/>
        <v>0</v>
      </c>
      <c r="U35" s="32"/>
      <c r="V35" s="20">
        <f t="shared" si="18"/>
        <v>0</v>
      </c>
      <c r="W35" s="35"/>
      <c r="X35" s="27">
        <f t="shared" si="19"/>
        <v>0</v>
      </c>
      <c r="Y35" s="32"/>
      <c r="Z35" s="18">
        <f t="shared" si="20"/>
        <v>0</v>
      </c>
    </row>
    <row r="36" spans="1:26" hidden="1" x14ac:dyDescent="0.25">
      <c r="A36" s="15" t="s">
        <v>64</v>
      </c>
      <c r="B36" s="34"/>
      <c r="C36" s="35"/>
      <c r="D36" s="27"/>
      <c r="E36" s="32"/>
      <c r="F36" s="20">
        <f t="shared" si="21"/>
        <v>0</v>
      </c>
      <c r="G36" s="36"/>
      <c r="H36" s="27">
        <f t="shared" si="11"/>
        <v>0</v>
      </c>
      <c r="I36" s="32"/>
      <c r="J36" s="20">
        <f t="shared" si="12"/>
        <v>0</v>
      </c>
      <c r="K36" s="36"/>
      <c r="L36" s="27">
        <f t="shared" si="13"/>
        <v>0</v>
      </c>
      <c r="M36" s="32"/>
      <c r="N36" s="20">
        <f t="shared" si="14"/>
        <v>0</v>
      </c>
      <c r="O36" s="36"/>
      <c r="P36" s="27">
        <f t="shared" si="15"/>
        <v>0</v>
      </c>
      <c r="Q36" s="32"/>
      <c r="R36" s="20">
        <f t="shared" si="16"/>
        <v>0</v>
      </c>
      <c r="S36" s="36"/>
      <c r="T36" s="27">
        <f t="shared" si="17"/>
        <v>0</v>
      </c>
      <c r="U36" s="32"/>
      <c r="V36" s="20">
        <f t="shared" si="18"/>
        <v>0</v>
      </c>
      <c r="W36" s="35"/>
      <c r="X36" s="27">
        <f t="shared" si="19"/>
        <v>0</v>
      </c>
      <c r="Y36" s="32"/>
      <c r="Z36" s="18">
        <f t="shared" si="20"/>
        <v>0</v>
      </c>
    </row>
    <row r="37" spans="1:26" hidden="1" x14ac:dyDescent="0.25">
      <c r="A37" s="15" t="s">
        <v>64</v>
      </c>
      <c r="B37" s="34"/>
      <c r="C37" s="26"/>
      <c r="D37" s="27">
        <f>ROUND(B37/12*C37,0)</f>
        <v>0</v>
      </c>
      <c r="E37" s="32"/>
      <c r="F37" s="20">
        <f t="shared" si="21"/>
        <v>0</v>
      </c>
      <c r="G37" s="26"/>
      <c r="H37" s="27">
        <f t="shared" si="11"/>
        <v>0</v>
      </c>
      <c r="I37" s="32"/>
      <c r="J37" s="20">
        <f t="shared" si="12"/>
        <v>0</v>
      </c>
      <c r="K37" s="26"/>
      <c r="L37" s="27">
        <f t="shared" si="13"/>
        <v>0</v>
      </c>
      <c r="M37" s="32"/>
      <c r="N37" s="20">
        <f t="shared" si="14"/>
        <v>0</v>
      </c>
      <c r="O37" s="26"/>
      <c r="P37" s="27">
        <f t="shared" si="15"/>
        <v>0</v>
      </c>
      <c r="Q37" s="32"/>
      <c r="R37" s="20">
        <f t="shared" si="16"/>
        <v>0</v>
      </c>
      <c r="S37" s="37"/>
      <c r="T37" s="27">
        <f t="shared" si="17"/>
        <v>0</v>
      </c>
      <c r="U37" s="32"/>
      <c r="V37" s="20">
        <f t="shared" si="18"/>
        <v>0</v>
      </c>
      <c r="W37" s="37"/>
      <c r="X37" s="27">
        <f t="shared" si="19"/>
        <v>0</v>
      </c>
      <c r="Y37" s="32"/>
      <c r="Z37" s="18">
        <f t="shared" si="20"/>
        <v>0</v>
      </c>
    </row>
    <row r="38" spans="1:26" ht="3" customHeight="1" x14ac:dyDescent="0.25">
      <c r="A38" s="15"/>
      <c r="B38" s="20"/>
      <c r="C38" s="15"/>
      <c r="D38" s="29"/>
      <c r="E38" s="32"/>
      <c r="F38" s="20"/>
      <c r="G38" s="15"/>
      <c r="H38" s="29"/>
      <c r="I38" s="32"/>
      <c r="J38" s="20"/>
      <c r="K38" s="15"/>
      <c r="L38" s="29"/>
      <c r="M38" s="32"/>
      <c r="O38" s="15"/>
      <c r="P38" s="29"/>
      <c r="Q38" s="32"/>
      <c r="R38" s="117"/>
      <c r="S38" s="15"/>
      <c r="T38" s="29"/>
      <c r="U38" s="32"/>
      <c r="W38" s="15"/>
      <c r="X38" s="29"/>
      <c r="Y38" s="32"/>
      <c r="Z38" s="29"/>
    </row>
    <row r="39" spans="1:26" x14ac:dyDescent="0.25">
      <c r="A39" s="38" t="s">
        <v>65</v>
      </c>
      <c r="B39" s="20"/>
      <c r="C39" s="15"/>
      <c r="D39" s="27">
        <f>ROUND(SUM(D26:D38),0)</f>
        <v>0</v>
      </c>
      <c r="E39" s="32"/>
      <c r="F39" s="20"/>
      <c r="G39" s="15"/>
      <c r="H39" s="27">
        <f>ROUND(SUM(H26:H38),0)</f>
        <v>4167</v>
      </c>
      <c r="I39" s="32"/>
      <c r="J39" s="20"/>
      <c r="K39" s="15"/>
      <c r="L39" s="27">
        <f>ROUND(SUM(L26:L38),0)</f>
        <v>4292</v>
      </c>
      <c r="M39" s="32"/>
      <c r="O39" s="15"/>
      <c r="P39" s="27">
        <f>ROUND(SUM(P26:P38),0)</f>
        <v>4420</v>
      </c>
      <c r="Q39" s="32"/>
      <c r="S39" s="15"/>
      <c r="T39" s="27">
        <f>ROUND(SUM(T26:T38),0)</f>
        <v>4553</v>
      </c>
      <c r="U39" s="32"/>
      <c r="W39" s="15"/>
      <c r="X39" s="27">
        <f>ROUND(SUM(X26:X38),0)</f>
        <v>4690</v>
      </c>
      <c r="Y39" s="32"/>
      <c r="Z39" s="18">
        <f>ROUND(D39+H39+L39+P39+T39+X39,0)</f>
        <v>22122</v>
      </c>
    </row>
    <row r="40" spans="1:26" x14ac:dyDescent="0.25">
      <c r="A40" s="38"/>
      <c r="B40" s="20"/>
      <c r="C40" s="15"/>
      <c r="D40" s="27"/>
      <c r="E40" s="32"/>
      <c r="F40" s="20"/>
      <c r="G40" s="15"/>
      <c r="H40" s="27"/>
      <c r="I40" s="32"/>
      <c r="J40" s="20"/>
      <c r="K40" s="15"/>
      <c r="L40" s="27"/>
      <c r="M40" s="32"/>
      <c r="O40" s="15"/>
      <c r="P40" s="27"/>
      <c r="Q40" s="32"/>
      <c r="S40" s="15"/>
      <c r="T40" s="27"/>
      <c r="U40" s="32"/>
      <c r="W40" s="15"/>
      <c r="X40" s="27"/>
      <c r="Y40" s="32"/>
      <c r="Z40" s="20"/>
    </row>
    <row r="41" spans="1:26" x14ac:dyDescent="0.25">
      <c r="A41" s="39" t="s">
        <v>66</v>
      </c>
      <c r="B41" s="33" t="s">
        <v>56</v>
      </c>
      <c r="C41" s="23" t="s">
        <v>62</v>
      </c>
      <c r="D41" s="27"/>
      <c r="E41" s="32"/>
      <c r="F41" s="33" t="s">
        <v>56</v>
      </c>
      <c r="G41" s="23" t="s">
        <v>62</v>
      </c>
      <c r="H41" s="27"/>
      <c r="I41" s="32"/>
      <c r="J41" s="23" t="s">
        <v>56</v>
      </c>
      <c r="K41" s="23" t="s">
        <v>62</v>
      </c>
      <c r="L41" s="27"/>
      <c r="M41" s="32"/>
      <c r="N41" s="23" t="s">
        <v>56</v>
      </c>
      <c r="O41" s="23" t="s">
        <v>62</v>
      </c>
      <c r="P41" s="27"/>
      <c r="Q41" s="32"/>
      <c r="R41" s="23" t="s">
        <v>56</v>
      </c>
      <c r="S41" s="23" t="s">
        <v>62</v>
      </c>
      <c r="T41" s="27"/>
      <c r="U41" s="32"/>
      <c r="V41" s="23" t="s">
        <v>56</v>
      </c>
      <c r="W41" s="23" t="s">
        <v>62</v>
      </c>
      <c r="X41" s="27"/>
      <c r="Y41" s="32"/>
      <c r="Z41" s="27"/>
    </row>
    <row r="42" spans="1:26" x14ac:dyDescent="0.25">
      <c r="A42" s="38" t="s">
        <v>67</v>
      </c>
      <c r="B42" s="34"/>
      <c r="C42" s="26"/>
      <c r="D42" s="27">
        <f>ROUND(B42/12*C42,0)</f>
        <v>0</v>
      </c>
      <c r="E42" s="32"/>
      <c r="F42" s="20">
        <f>ROUND(B42*(1+$F$4),2)</f>
        <v>0</v>
      </c>
      <c r="G42" s="26"/>
      <c r="H42" s="27">
        <f t="shared" ref="H42:H50" si="22">ROUND(F42/12*G42,0)</f>
        <v>0</v>
      </c>
      <c r="I42" s="32"/>
      <c r="J42" s="20">
        <f>ROUND(F42*(1+$F$4),2)</f>
        <v>0</v>
      </c>
      <c r="K42" s="26"/>
      <c r="L42" s="27">
        <f t="shared" ref="L42:L50" si="23">ROUND(J42/12*K42,0)</f>
        <v>0</v>
      </c>
      <c r="M42" s="32"/>
      <c r="N42" s="20">
        <f>ROUND(J42*(1+$F$4),2)</f>
        <v>0</v>
      </c>
      <c r="O42" s="26"/>
      <c r="P42" s="27">
        <f t="shared" ref="P42:P50" si="24">ROUND(N42/12*O42,0)</f>
        <v>0</v>
      </c>
      <c r="Q42" s="32"/>
      <c r="R42" s="20">
        <f>ROUND(N42*(1+$F$4),2)</f>
        <v>0</v>
      </c>
      <c r="S42" s="26"/>
      <c r="T42" s="27">
        <f t="shared" ref="T42:T50" si="25">ROUND(R42/12*S42,0)</f>
        <v>0</v>
      </c>
      <c r="U42" s="32"/>
      <c r="V42" s="20">
        <f>ROUND(R42*(1+$F$4),2)</f>
        <v>0</v>
      </c>
      <c r="W42" s="26"/>
      <c r="X42" s="27">
        <f>ROUND(V42/12*W42,0)</f>
        <v>0</v>
      </c>
      <c r="Y42" s="32"/>
      <c r="Z42" s="18">
        <f t="shared" ref="Z42:Z50" si="26">ROUND(D42+H42+L42+P42+T42+X42,0)</f>
        <v>0</v>
      </c>
    </row>
    <row r="43" spans="1:26" x14ac:dyDescent="0.25">
      <c r="A43" s="38" t="s">
        <v>68</v>
      </c>
      <c r="B43" s="34"/>
      <c r="C43" s="26"/>
      <c r="D43" s="27">
        <f>ROUND(B43/12*C43,0)</f>
        <v>0</v>
      </c>
      <c r="E43" s="32"/>
      <c r="F43" s="20">
        <f>ROUND(B43*(1+$F$4),2)</f>
        <v>0</v>
      </c>
      <c r="G43" s="26"/>
      <c r="H43" s="27">
        <f t="shared" si="22"/>
        <v>0</v>
      </c>
      <c r="I43" s="32"/>
      <c r="J43" s="20">
        <f>ROUND(F43*(1+$F$4),2)</f>
        <v>0</v>
      </c>
      <c r="K43" s="26"/>
      <c r="L43" s="27">
        <f t="shared" si="23"/>
        <v>0</v>
      </c>
      <c r="M43" s="32"/>
      <c r="N43" s="20">
        <f>ROUND(J43*(1+$F$4),2)</f>
        <v>0</v>
      </c>
      <c r="O43" s="26"/>
      <c r="P43" s="27">
        <f t="shared" si="24"/>
        <v>0</v>
      </c>
      <c r="Q43" s="32"/>
      <c r="R43" s="20">
        <f>ROUND(N43*(1+$F$4),2)</f>
        <v>0</v>
      </c>
      <c r="S43" s="26"/>
      <c r="T43" s="27">
        <f t="shared" si="25"/>
        <v>0</v>
      </c>
      <c r="U43" s="32"/>
      <c r="V43" s="20">
        <f>ROUND(R43*(1+$F$4),2)</f>
        <v>0</v>
      </c>
      <c r="W43" s="26"/>
      <c r="X43" s="27">
        <f>ROUND(V43/12*W43,0)</f>
        <v>0</v>
      </c>
      <c r="Y43" s="32"/>
      <c r="Z43" s="18">
        <f t="shared" si="26"/>
        <v>0</v>
      </c>
    </row>
    <row r="44" spans="1:26" hidden="1" x14ac:dyDescent="0.25">
      <c r="A44" s="38" t="s">
        <v>6</v>
      </c>
      <c r="B44" s="34"/>
      <c r="C44" s="26"/>
      <c r="D44" s="27">
        <f t="shared" ref="D44:D50" si="27">ROUND(B44/12*C44,0)</f>
        <v>0</v>
      </c>
      <c r="E44" s="32"/>
      <c r="F44" s="20"/>
      <c r="G44" s="26"/>
      <c r="H44" s="27">
        <f t="shared" si="22"/>
        <v>0</v>
      </c>
      <c r="I44" s="32"/>
      <c r="J44" s="20">
        <f>ROUND(F44*(1+$F$4),2)</f>
        <v>0</v>
      </c>
      <c r="K44" s="26"/>
      <c r="L44" s="27">
        <f t="shared" si="23"/>
        <v>0</v>
      </c>
      <c r="M44" s="32"/>
      <c r="N44" s="20">
        <f>ROUND(J44*(1+$F$4),2)</f>
        <v>0</v>
      </c>
      <c r="O44" s="26"/>
      <c r="P44" s="27">
        <f t="shared" si="24"/>
        <v>0</v>
      </c>
      <c r="Q44" s="32"/>
      <c r="R44" s="20">
        <f>ROUND(N44*(1+$F$4),2)</f>
        <v>0</v>
      </c>
      <c r="S44" s="26"/>
      <c r="T44" s="27">
        <f t="shared" si="25"/>
        <v>0</v>
      </c>
      <c r="U44" s="32"/>
      <c r="V44" s="20">
        <f>ROUND(R44*(1+$F$4),2)</f>
        <v>0</v>
      </c>
      <c r="W44" s="26"/>
      <c r="X44" s="27">
        <f t="shared" ref="X44:X50" si="28">ROUND(V44/12*W44,0)</f>
        <v>0</v>
      </c>
      <c r="Y44" s="32"/>
      <c r="Z44" s="18">
        <f t="shared" si="26"/>
        <v>0</v>
      </c>
    </row>
    <row r="45" spans="1:26" hidden="1" x14ac:dyDescent="0.25">
      <c r="A45" s="38" t="s">
        <v>9</v>
      </c>
      <c r="B45" s="34"/>
      <c r="C45" s="26"/>
      <c r="D45" s="27">
        <f t="shared" si="27"/>
        <v>0</v>
      </c>
      <c r="E45" s="32"/>
      <c r="F45" s="20"/>
      <c r="G45" s="26"/>
      <c r="H45" s="27">
        <f t="shared" si="22"/>
        <v>0</v>
      </c>
      <c r="I45" s="32"/>
      <c r="J45" s="20"/>
      <c r="K45" s="26"/>
      <c r="L45" s="27">
        <f t="shared" si="23"/>
        <v>0</v>
      </c>
      <c r="M45" s="32"/>
      <c r="O45" s="26"/>
      <c r="P45" s="27">
        <f t="shared" si="24"/>
        <v>0</v>
      </c>
      <c r="Q45" s="32"/>
      <c r="S45" s="26"/>
      <c r="T45" s="27">
        <f t="shared" si="25"/>
        <v>0</v>
      </c>
      <c r="U45" s="32"/>
      <c r="W45" s="26"/>
      <c r="X45" s="27">
        <f t="shared" si="28"/>
        <v>0</v>
      </c>
      <c r="Y45" s="32"/>
      <c r="Z45" s="18">
        <f t="shared" si="26"/>
        <v>0</v>
      </c>
    </row>
    <row r="46" spans="1:26" hidden="1" x14ac:dyDescent="0.25">
      <c r="A46" s="38" t="s">
        <v>10</v>
      </c>
      <c r="B46" s="34"/>
      <c r="C46" s="26"/>
      <c r="D46" s="27">
        <f t="shared" si="27"/>
        <v>0</v>
      </c>
      <c r="E46" s="32"/>
      <c r="F46" s="20"/>
      <c r="G46" s="26"/>
      <c r="H46" s="27">
        <f t="shared" si="22"/>
        <v>0</v>
      </c>
      <c r="I46" s="32"/>
      <c r="J46" s="20"/>
      <c r="K46" s="26"/>
      <c r="L46" s="27">
        <f t="shared" si="23"/>
        <v>0</v>
      </c>
      <c r="M46" s="32"/>
      <c r="O46" s="26"/>
      <c r="P46" s="27">
        <f t="shared" si="24"/>
        <v>0</v>
      </c>
      <c r="Q46" s="32"/>
      <c r="S46" s="26"/>
      <c r="T46" s="27">
        <f t="shared" si="25"/>
        <v>0</v>
      </c>
      <c r="U46" s="32"/>
      <c r="W46" s="26"/>
      <c r="X46" s="27">
        <f t="shared" si="28"/>
        <v>0</v>
      </c>
      <c r="Y46" s="32"/>
      <c r="Z46" s="18">
        <f t="shared" si="26"/>
        <v>0</v>
      </c>
    </row>
    <row r="47" spans="1:26" hidden="1" x14ac:dyDescent="0.25">
      <c r="A47" s="38" t="s">
        <v>11</v>
      </c>
      <c r="B47" s="34"/>
      <c r="C47" s="26"/>
      <c r="D47" s="27">
        <f t="shared" si="27"/>
        <v>0</v>
      </c>
      <c r="E47" s="32"/>
      <c r="F47" s="20"/>
      <c r="G47" s="26"/>
      <c r="H47" s="27">
        <f t="shared" si="22"/>
        <v>0</v>
      </c>
      <c r="I47" s="32"/>
      <c r="J47" s="20"/>
      <c r="K47" s="26"/>
      <c r="L47" s="27">
        <f t="shared" si="23"/>
        <v>0</v>
      </c>
      <c r="M47" s="32"/>
      <c r="O47" s="26"/>
      <c r="P47" s="27">
        <f t="shared" si="24"/>
        <v>0</v>
      </c>
      <c r="Q47" s="32"/>
      <c r="S47" s="26"/>
      <c r="T47" s="27">
        <f t="shared" si="25"/>
        <v>0</v>
      </c>
      <c r="U47" s="32"/>
      <c r="W47" s="26"/>
      <c r="X47" s="27">
        <f t="shared" si="28"/>
        <v>0</v>
      </c>
      <c r="Y47" s="32"/>
      <c r="Z47" s="18">
        <f t="shared" si="26"/>
        <v>0</v>
      </c>
    </row>
    <row r="48" spans="1:26" hidden="1" x14ac:dyDescent="0.25">
      <c r="A48" s="38" t="s">
        <v>20</v>
      </c>
      <c r="B48" s="34"/>
      <c r="C48" s="26"/>
      <c r="D48" s="27">
        <f t="shared" si="27"/>
        <v>0</v>
      </c>
      <c r="E48" s="32"/>
      <c r="F48" s="20"/>
      <c r="G48" s="26"/>
      <c r="H48" s="27">
        <f t="shared" si="22"/>
        <v>0</v>
      </c>
      <c r="I48" s="32"/>
      <c r="J48" s="20"/>
      <c r="K48" s="26"/>
      <c r="L48" s="27">
        <f t="shared" si="23"/>
        <v>0</v>
      </c>
      <c r="M48" s="32"/>
      <c r="O48" s="26"/>
      <c r="P48" s="27">
        <f t="shared" si="24"/>
        <v>0</v>
      </c>
      <c r="Q48" s="32"/>
      <c r="S48" s="26"/>
      <c r="T48" s="27">
        <f t="shared" si="25"/>
        <v>0</v>
      </c>
      <c r="U48" s="32"/>
      <c r="W48" s="26"/>
      <c r="X48" s="27">
        <f t="shared" si="28"/>
        <v>0</v>
      </c>
      <c r="Y48" s="32"/>
      <c r="Z48" s="18">
        <f t="shared" si="26"/>
        <v>0</v>
      </c>
    </row>
    <row r="49" spans="1:26" hidden="1" x14ac:dyDescent="0.25">
      <c r="A49" s="38" t="s">
        <v>21</v>
      </c>
      <c r="B49" s="34"/>
      <c r="C49" s="26"/>
      <c r="D49" s="27">
        <f t="shared" si="27"/>
        <v>0</v>
      </c>
      <c r="E49" s="32"/>
      <c r="F49" s="20"/>
      <c r="G49" s="26"/>
      <c r="H49" s="27">
        <f t="shared" si="22"/>
        <v>0</v>
      </c>
      <c r="I49" s="32"/>
      <c r="J49" s="20"/>
      <c r="K49" s="26"/>
      <c r="L49" s="27">
        <f t="shared" si="23"/>
        <v>0</v>
      </c>
      <c r="M49" s="32"/>
      <c r="O49" s="26"/>
      <c r="P49" s="27">
        <f t="shared" si="24"/>
        <v>0</v>
      </c>
      <c r="Q49" s="32"/>
      <c r="S49" s="26"/>
      <c r="T49" s="27">
        <f t="shared" si="25"/>
        <v>0</v>
      </c>
      <c r="U49" s="32"/>
      <c r="W49" s="26"/>
      <c r="X49" s="27">
        <f t="shared" si="28"/>
        <v>0</v>
      </c>
      <c r="Y49" s="32"/>
      <c r="Z49" s="18">
        <f t="shared" si="26"/>
        <v>0</v>
      </c>
    </row>
    <row r="50" spans="1:26" hidden="1" x14ac:dyDescent="0.25">
      <c r="A50" s="38" t="s">
        <v>22</v>
      </c>
      <c r="B50" s="34"/>
      <c r="C50" s="26"/>
      <c r="D50" s="27">
        <f t="shared" si="27"/>
        <v>0</v>
      </c>
      <c r="E50" s="32"/>
      <c r="F50" s="20"/>
      <c r="G50" s="26"/>
      <c r="H50" s="27">
        <f t="shared" si="22"/>
        <v>0</v>
      </c>
      <c r="I50" s="32"/>
      <c r="J50" s="20"/>
      <c r="K50" s="26"/>
      <c r="L50" s="27">
        <f t="shared" si="23"/>
        <v>0</v>
      </c>
      <c r="M50" s="32"/>
      <c r="O50" s="26"/>
      <c r="P50" s="27">
        <f t="shared" si="24"/>
        <v>0</v>
      </c>
      <c r="Q50" s="32"/>
      <c r="S50" s="26"/>
      <c r="T50" s="27">
        <f t="shared" si="25"/>
        <v>0</v>
      </c>
      <c r="U50" s="32"/>
      <c r="W50" s="26"/>
      <c r="X50" s="27">
        <f t="shared" si="28"/>
        <v>0</v>
      </c>
      <c r="Y50" s="32"/>
      <c r="Z50" s="18">
        <f t="shared" si="26"/>
        <v>0</v>
      </c>
    </row>
    <row r="51" spans="1:26" ht="3" customHeight="1" x14ac:dyDescent="0.25">
      <c r="A51" s="38"/>
      <c r="B51" s="20"/>
      <c r="C51" s="15"/>
      <c r="D51" s="29"/>
      <c r="E51" s="32"/>
      <c r="F51" s="20"/>
      <c r="G51" s="15"/>
      <c r="H51" s="29"/>
      <c r="I51" s="32"/>
      <c r="J51" s="20"/>
      <c r="K51" s="15"/>
      <c r="L51" s="29"/>
      <c r="M51" s="32"/>
      <c r="O51" s="15"/>
      <c r="P51" s="29"/>
      <c r="Q51" s="32"/>
      <c r="S51" s="15"/>
      <c r="T51" s="29"/>
      <c r="U51" s="32"/>
      <c r="W51" s="15"/>
      <c r="X51" s="29"/>
      <c r="Y51" s="32"/>
      <c r="Z51" s="29"/>
    </row>
    <row r="52" spans="1:26" x14ac:dyDescent="0.25">
      <c r="A52" s="38" t="s">
        <v>69</v>
      </c>
      <c r="B52" s="20"/>
      <c r="C52" s="15"/>
      <c r="D52" s="27">
        <f>ROUND(SUM(D42:D51),0)</f>
        <v>0</v>
      </c>
      <c r="E52" s="32"/>
      <c r="F52" s="20"/>
      <c r="G52" s="15"/>
      <c r="H52" s="27">
        <f>ROUND(SUM(H42:H51),0)</f>
        <v>0</v>
      </c>
      <c r="I52" s="32"/>
      <c r="J52" s="20"/>
      <c r="K52" s="15"/>
      <c r="L52" s="27">
        <f>ROUND(SUM(L42:L51),0)</f>
        <v>0</v>
      </c>
      <c r="M52" s="32"/>
      <c r="O52" s="15"/>
      <c r="P52" s="27">
        <f>ROUND(SUM(P42:P51),0)</f>
        <v>0</v>
      </c>
      <c r="Q52" s="32"/>
      <c r="S52" s="15"/>
      <c r="T52" s="27">
        <f>ROUND(SUM(T42:T51),0)</f>
        <v>0</v>
      </c>
      <c r="U52" s="32"/>
      <c r="W52" s="15"/>
      <c r="X52" s="27">
        <f>ROUND(SUM(X42:X51),0)</f>
        <v>0</v>
      </c>
      <c r="Y52" s="32"/>
      <c r="Z52" s="27">
        <f>ROUND(SUM(Z42:Z51),0)</f>
        <v>0</v>
      </c>
    </row>
    <row r="53" spans="1:26" ht="6" customHeight="1" x14ac:dyDescent="0.25">
      <c r="A53" s="38"/>
      <c r="B53" s="20"/>
      <c r="C53" s="15"/>
      <c r="D53" s="27"/>
      <c r="E53" s="32"/>
      <c r="F53" s="20"/>
      <c r="G53" s="15"/>
      <c r="H53" s="27"/>
      <c r="I53" s="32"/>
      <c r="J53" s="20"/>
      <c r="K53" s="15"/>
      <c r="L53" s="27"/>
      <c r="M53" s="32"/>
      <c r="O53" s="15"/>
      <c r="P53" s="27"/>
      <c r="Q53" s="32"/>
      <c r="S53" s="15"/>
      <c r="T53" s="27"/>
      <c r="U53" s="32"/>
      <c r="W53" s="15"/>
      <c r="X53" s="27"/>
      <c r="Y53" s="32"/>
      <c r="Z53" s="27"/>
    </row>
    <row r="54" spans="1:26" x14ac:dyDescent="0.25">
      <c r="A54" s="39" t="s">
        <v>70</v>
      </c>
      <c r="B54" s="33" t="s">
        <v>56</v>
      </c>
      <c r="C54" s="23" t="s">
        <v>62</v>
      </c>
      <c r="D54" s="27"/>
      <c r="E54" s="32"/>
      <c r="F54" s="33" t="s">
        <v>56</v>
      </c>
      <c r="G54" s="23" t="s">
        <v>62</v>
      </c>
      <c r="H54" s="27"/>
      <c r="I54" s="32"/>
      <c r="J54" s="23" t="s">
        <v>56</v>
      </c>
      <c r="K54" s="23" t="s">
        <v>62</v>
      </c>
      <c r="L54" s="27"/>
      <c r="M54" s="32"/>
      <c r="N54" s="23" t="s">
        <v>56</v>
      </c>
      <c r="O54" s="23" t="s">
        <v>62</v>
      </c>
      <c r="P54" s="27"/>
      <c r="Q54" s="32"/>
      <c r="R54" s="23" t="s">
        <v>56</v>
      </c>
      <c r="S54" s="23" t="s">
        <v>62</v>
      </c>
      <c r="T54" s="27"/>
      <c r="U54" s="32"/>
      <c r="V54" s="23" t="s">
        <v>56</v>
      </c>
      <c r="W54" s="23" t="s">
        <v>62</v>
      </c>
      <c r="X54" s="27"/>
      <c r="Y54" s="32"/>
      <c r="Z54" s="27"/>
    </row>
    <row r="55" spans="1:26" x14ac:dyDescent="0.25">
      <c r="A55" s="38" t="s">
        <v>71</v>
      </c>
      <c r="B55" s="34"/>
      <c r="C55" s="26"/>
      <c r="D55" s="27">
        <f>ROUND(B55/12*C55,0)</f>
        <v>0</v>
      </c>
      <c r="E55" s="32"/>
      <c r="F55" s="20">
        <f>ROUND(B55*(1+$F$4),2)</f>
        <v>0</v>
      </c>
      <c r="G55" s="26"/>
      <c r="H55" s="27">
        <f>ROUND(F55/12*G55,0)</f>
        <v>0</v>
      </c>
      <c r="I55" s="32"/>
      <c r="J55" s="20">
        <f>ROUND(F55*(1+$F$4),2)</f>
        <v>0</v>
      </c>
      <c r="K55" s="26"/>
      <c r="L55" s="27">
        <f>ROUND(J55/12*K55,0)</f>
        <v>0</v>
      </c>
      <c r="M55" s="32"/>
      <c r="N55" s="20">
        <f>ROUND(J55*(1+$F$4),2)</f>
        <v>0</v>
      </c>
      <c r="O55" s="26"/>
      <c r="P55" s="27">
        <f>ROUND(N55/12*O55,0)</f>
        <v>0</v>
      </c>
      <c r="Q55" s="32"/>
      <c r="R55" s="20">
        <f>ROUND(N55*(1+$F$4),2)</f>
        <v>0</v>
      </c>
      <c r="S55" s="26"/>
      <c r="T55" s="27">
        <f>ROUND(R55/12*S55,0)</f>
        <v>0</v>
      </c>
      <c r="U55" s="32"/>
      <c r="V55" s="20">
        <f>ROUND(R55*(1+$F$4),2)</f>
        <v>0</v>
      </c>
      <c r="W55" s="26"/>
      <c r="X55" s="27">
        <f>ROUND(V55/12*W55,0)</f>
        <v>0</v>
      </c>
      <c r="Y55" s="32"/>
      <c r="Z55" s="18">
        <f t="shared" ref="Z55:Z64" si="29">ROUND(D55+H55+L55+P55+T55+X55,0)</f>
        <v>0</v>
      </c>
    </row>
    <row r="56" spans="1:26" x14ac:dyDescent="0.25">
      <c r="A56" s="38" t="s">
        <v>72</v>
      </c>
      <c r="B56" s="34"/>
      <c r="C56" s="26"/>
      <c r="D56" s="27">
        <f>ROUND(B56/12*C56,0)</f>
        <v>0</v>
      </c>
      <c r="E56" s="32"/>
      <c r="F56" s="20"/>
      <c r="G56" s="26"/>
      <c r="H56" s="27">
        <f>ROUND(F56/12*G56,0)</f>
        <v>0</v>
      </c>
      <c r="I56" s="32"/>
      <c r="J56" s="20">
        <f>ROUND(F56*(1+$F$4),2)</f>
        <v>0</v>
      </c>
      <c r="K56" s="26"/>
      <c r="L56" s="27">
        <f>ROUND(J56/12*K56,0)</f>
        <v>0</v>
      </c>
      <c r="M56" s="32"/>
      <c r="N56" s="20">
        <f>ROUND(J56*(1+$F$4),2)</f>
        <v>0</v>
      </c>
      <c r="O56" s="26"/>
      <c r="P56" s="27">
        <f>ROUND(N56/12*O56,0)</f>
        <v>0</v>
      </c>
      <c r="Q56" s="32"/>
      <c r="R56" s="20">
        <f>ROUND(N56*(1+$F$4),2)</f>
        <v>0</v>
      </c>
      <c r="S56" s="26"/>
      <c r="T56" s="27">
        <f>ROUND(R56/12*S56,0)</f>
        <v>0</v>
      </c>
      <c r="U56" s="32"/>
      <c r="V56" s="20">
        <f>ROUND(R56*(1+$F$4),2)</f>
        <v>0</v>
      </c>
      <c r="W56" s="26"/>
      <c r="X56" s="27">
        <f>ROUND(V56/12*W56,0)</f>
        <v>0</v>
      </c>
      <c r="Y56" s="32"/>
      <c r="Z56" s="18">
        <f t="shared" si="29"/>
        <v>0</v>
      </c>
    </row>
    <row r="57" spans="1:26" hidden="1" x14ac:dyDescent="0.25">
      <c r="A57" s="38" t="s">
        <v>12</v>
      </c>
      <c r="B57" s="34"/>
      <c r="C57" s="26"/>
      <c r="D57" s="27">
        <f t="shared" ref="D57:D64" si="30">ROUND(B57/12*C57,0)</f>
        <v>0</v>
      </c>
      <c r="E57" s="32"/>
      <c r="F57" s="20"/>
      <c r="G57" s="26"/>
      <c r="H57" s="27">
        <f t="shared" ref="H57:H64" si="31">ROUND(F57/12*G57,0)</f>
        <v>0</v>
      </c>
      <c r="I57" s="32"/>
      <c r="J57" s="20"/>
      <c r="K57" s="26"/>
      <c r="L57" s="27">
        <f t="shared" ref="L57:L64" si="32">ROUND(J57/12*K57,0)</f>
        <v>0</v>
      </c>
      <c r="M57" s="32"/>
      <c r="O57" s="26"/>
      <c r="P57" s="27">
        <f t="shared" ref="P57:P64" si="33">ROUND(N57/12*O57,0)</f>
        <v>0</v>
      </c>
      <c r="Q57" s="32"/>
      <c r="S57" s="26"/>
      <c r="T57" s="27">
        <f t="shared" ref="T57:T64" si="34">ROUND(R57/12*S57,0)</f>
        <v>0</v>
      </c>
      <c r="U57" s="32"/>
      <c r="W57" s="26"/>
      <c r="X57" s="27">
        <f t="shared" ref="X57:X64" si="35">ROUND(V57/12*W57,0)</f>
        <v>0</v>
      </c>
      <c r="Y57" s="32"/>
      <c r="Z57" s="18">
        <f t="shared" si="29"/>
        <v>0</v>
      </c>
    </row>
    <row r="58" spans="1:26" hidden="1" x14ac:dyDescent="0.25">
      <c r="A58" s="38" t="s">
        <v>13</v>
      </c>
      <c r="B58" s="34"/>
      <c r="C58" s="26"/>
      <c r="D58" s="27">
        <f t="shared" si="30"/>
        <v>0</v>
      </c>
      <c r="E58" s="32"/>
      <c r="F58" s="20"/>
      <c r="G58" s="26"/>
      <c r="H58" s="27">
        <f t="shared" si="31"/>
        <v>0</v>
      </c>
      <c r="I58" s="32"/>
      <c r="J58" s="20"/>
      <c r="K58" s="26"/>
      <c r="L58" s="27">
        <f t="shared" si="32"/>
        <v>0</v>
      </c>
      <c r="M58" s="32"/>
      <c r="O58" s="26"/>
      <c r="P58" s="27">
        <f t="shared" si="33"/>
        <v>0</v>
      </c>
      <c r="Q58" s="32"/>
      <c r="S58" s="26"/>
      <c r="T58" s="27">
        <f t="shared" si="34"/>
        <v>0</v>
      </c>
      <c r="U58" s="32"/>
      <c r="W58" s="26"/>
      <c r="X58" s="27">
        <f t="shared" si="35"/>
        <v>0</v>
      </c>
      <c r="Y58" s="32"/>
      <c r="Z58" s="18">
        <f t="shared" si="29"/>
        <v>0</v>
      </c>
    </row>
    <row r="59" spans="1:26" hidden="1" x14ac:dyDescent="0.25">
      <c r="A59" s="38" t="s">
        <v>14</v>
      </c>
      <c r="B59" s="34"/>
      <c r="C59" s="26"/>
      <c r="D59" s="27">
        <f t="shared" si="30"/>
        <v>0</v>
      </c>
      <c r="E59" s="32"/>
      <c r="F59" s="20"/>
      <c r="G59" s="26"/>
      <c r="H59" s="27">
        <f t="shared" si="31"/>
        <v>0</v>
      </c>
      <c r="I59" s="32"/>
      <c r="J59" s="20"/>
      <c r="K59" s="26"/>
      <c r="L59" s="27">
        <f t="shared" si="32"/>
        <v>0</v>
      </c>
      <c r="M59" s="32"/>
      <c r="O59" s="26"/>
      <c r="P59" s="27">
        <f t="shared" si="33"/>
        <v>0</v>
      </c>
      <c r="Q59" s="32"/>
      <c r="S59" s="26"/>
      <c r="T59" s="27">
        <f t="shared" si="34"/>
        <v>0</v>
      </c>
      <c r="U59" s="32"/>
      <c r="W59" s="26"/>
      <c r="X59" s="27">
        <f t="shared" si="35"/>
        <v>0</v>
      </c>
      <c r="Y59" s="32"/>
      <c r="Z59" s="18">
        <f t="shared" si="29"/>
        <v>0</v>
      </c>
    </row>
    <row r="60" spans="1:26" hidden="1" x14ac:dyDescent="0.25">
      <c r="A60" s="38" t="s">
        <v>15</v>
      </c>
      <c r="B60" s="34"/>
      <c r="C60" s="26"/>
      <c r="D60" s="27">
        <f t="shared" si="30"/>
        <v>0</v>
      </c>
      <c r="E60" s="32"/>
      <c r="F60" s="20"/>
      <c r="G60" s="26"/>
      <c r="H60" s="27">
        <f t="shared" si="31"/>
        <v>0</v>
      </c>
      <c r="I60" s="32"/>
      <c r="J60" s="20"/>
      <c r="K60" s="26"/>
      <c r="L60" s="27">
        <f t="shared" si="32"/>
        <v>0</v>
      </c>
      <c r="M60" s="32"/>
      <c r="O60" s="26"/>
      <c r="P60" s="27">
        <f t="shared" si="33"/>
        <v>0</v>
      </c>
      <c r="Q60" s="32"/>
      <c r="S60" s="26"/>
      <c r="T60" s="27">
        <f t="shared" si="34"/>
        <v>0</v>
      </c>
      <c r="U60" s="32"/>
      <c r="W60" s="26"/>
      <c r="X60" s="27">
        <f t="shared" si="35"/>
        <v>0</v>
      </c>
      <c r="Y60" s="32"/>
      <c r="Z60" s="18">
        <f t="shared" si="29"/>
        <v>0</v>
      </c>
    </row>
    <row r="61" spans="1:26" hidden="1" x14ac:dyDescent="0.25">
      <c r="A61" s="38" t="s">
        <v>16</v>
      </c>
      <c r="B61" s="34"/>
      <c r="C61" s="26"/>
      <c r="D61" s="27">
        <f t="shared" si="30"/>
        <v>0</v>
      </c>
      <c r="E61" s="32"/>
      <c r="F61" s="20"/>
      <c r="G61" s="26"/>
      <c r="H61" s="27">
        <f t="shared" si="31"/>
        <v>0</v>
      </c>
      <c r="I61" s="32"/>
      <c r="J61" s="20"/>
      <c r="K61" s="26"/>
      <c r="L61" s="27">
        <f t="shared" si="32"/>
        <v>0</v>
      </c>
      <c r="M61" s="32"/>
      <c r="O61" s="26"/>
      <c r="P61" s="27">
        <f t="shared" si="33"/>
        <v>0</v>
      </c>
      <c r="Q61" s="32"/>
      <c r="S61" s="26"/>
      <c r="T61" s="27">
        <f t="shared" si="34"/>
        <v>0</v>
      </c>
      <c r="U61" s="32"/>
      <c r="W61" s="26"/>
      <c r="X61" s="27">
        <f t="shared" si="35"/>
        <v>0</v>
      </c>
      <c r="Y61" s="32"/>
      <c r="Z61" s="18">
        <f t="shared" si="29"/>
        <v>0</v>
      </c>
    </row>
    <row r="62" spans="1:26" hidden="1" x14ac:dyDescent="0.25">
      <c r="A62" s="38" t="s">
        <v>17</v>
      </c>
      <c r="B62" s="34"/>
      <c r="C62" s="26"/>
      <c r="D62" s="27">
        <f t="shared" si="30"/>
        <v>0</v>
      </c>
      <c r="E62" s="32"/>
      <c r="F62" s="20"/>
      <c r="G62" s="26"/>
      <c r="H62" s="27">
        <f t="shared" si="31"/>
        <v>0</v>
      </c>
      <c r="I62" s="32"/>
      <c r="J62" s="20"/>
      <c r="K62" s="26"/>
      <c r="L62" s="27">
        <f t="shared" si="32"/>
        <v>0</v>
      </c>
      <c r="M62" s="32"/>
      <c r="O62" s="26"/>
      <c r="P62" s="27">
        <f t="shared" si="33"/>
        <v>0</v>
      </c>
      <c r="Q62" s="32"/>
      <c r="S62" s="26"/>
      <c r="T62" s="27">
        <f t="shared" si="34"/>
        <v>0</v>
      </c>
      <c r="U62" s="32"/>
      <c r="W62" s="26"/>
      <c r="X62" s="27">
        <f t="shared" si="35"/>
        <v>0</v>
      </c>
      <c r="Y62" s="32"/>
      <c r="Z62" s="18">
        <f t="shared" si="29"/>
        <v>0</v>
      </c>
    </row>
    <row r="63" spans="1:26" hidden="1" x14ac:dyDescent="0.25">
      <c r="A63" s="38" t="s">
        <v>18</v>
      </c>
      <c r="B63" s="34"/>
      <c r="C63" s="26"/>
      <c r="D63" s="27">
        <f t="shared" si="30"/>
        <v>0</v>
      </c>
      <c r="E63" s="32"/>
      <c r="F63" s="20"/>
      <c r="G63" s="26"/>
      <c r="H63" s="27">
        <f t="shared" si="31"/>
        <v>0</v>
      </c>
      <c r="I63" s="32"/>
      <c r="J63" s="20"/>
      <c r="K63" s="26"/>
      <c r="L63" s="27">
        <f t="shared" si="32"/>
        <v>0</v>
      </c>
      <c r="M63" s="32"/>
      <c r="O63" s="26"/>
      <c r="P63" s="27">
        <f t="shared" si="33"/>
        <v>0</v>
      </c>
      <c r="Q63" s="32"/>
      <c r="S63" s="26"/>
      <c r="T63" s="27">
        <f t="shared" si="34"/>
        <v>0</v>
      </c>
      <c r="U63" s="32"/>
      <c r="W63" s="26"/>
      <c r="X63" s="27">
        <f t="shared" si="35"/>
        <v>0</v>
      </c>
      <c r="Y63" s="32"/>
      <c r="Z63" s="18">
        <f t="shared" si="29"/>
        <v>0</v>
      </c>
    </row>
    <row r="64" spans="1:26" hidden="1" x14ac:dyDescent="0.25">
      <c r="A64" s="38" t="s">
        <v>19</v>
      </c>
      <c r="B64" s="34"/>
      <c r="C64" s="26"/>
      <c r="D64" s="27">
        <f t="shared" si="30"/>
        <v>0</v>
      </c>
      <c r="E64" s="32"/>
      <c r="F64" s="20"/>
      <c r="G64" s="26"/>
      <c r="H64" s="27">
        <f t="shared" si="31"/>
        <v>0</v>
      </c>
      <c r="I64" s="32"/>
      <c r="J64" s="20"/>
      <c r="K64" s="26"/>
      <c r="L64" s="27">
        <f t="shared" si="32"/>
        <v>0</v>
      </c>
      <c r="M64" s="32"/>
      <c r="O64" s="26"/>
      <c r="P64" s="27">
        <f t="shared" si="33"/>
        <v>0</v>
      </c>
      <c r="Q64" s="32"/>
      <c r="S64" s="26"/>
      <c r="T64" s="27">
        <f t="shared" si="34"/>
        <v>0</v>
      </c>
      <c r="U64" s="32"/>
      <c r="W64" s="26"/>
      <c r="X64" s="27">
        <f t="shared" si="35"/>
        <v>0</v>
      </c>
      <c r="Y64" s="32"/>
      <c r="Z64" s="18">
        <f t="shared" si="29"/>
        <v>0</v>
      </c>
    </row>
    <row r="65" spans="1:26" ht="3" customHeight="1" x14ac:dyDescent="0.25">
      <c r="A65" s="38"/>
      <c r="B65" s="20"/>
      <c r="C65" s="15"/>
      <c r="D65" s="29"/>
      <c r="E65" s="32"/>
      <c r="G65" s="15"/>
      <c r="H65" s="29"/>
      <c r="I65" s="32"/>
      <c r="J65" s="20"/>
      <c r="K65" s="15"/>
      <c r="L65" s="29"/>
      <c r="M65" s="32"/>
      <c r="O65" s="15"/>
      <c r="P65" s="29"/>
      <c r="Q65" s="32"/>
      <c r="S65" s="15"/>
      <c r="T65" s="29"/>
      <c r="U65" s="32"/>
      <c r="W65" s="15"/>
      <c r="X65" s="29"/>
      <c r="Y65" s="32"/>
      <c r="Z65" s="29"/>
    </row>
    <row r="66" spans="1:26" x14ac:dyDescent="0.25">
      <c r="A66" s="38" t="s">
        <v>73</v>
      </c>
      <c r="B66" s="20"/>
      <c r="C66" s="15"/>
      <c r="D66" s="27">
        <f>ROUND(SUM(D55:D65),0)</f>
        <v>0</v>
      </c>
      <c r="E66" s="32"/>
      <c r="G66" s="15"/>
      <c r="H66" s="27">
        <f>ROUND(SUM(H55:H65),0)</f>
        <v>0</v>
      </c>
      <c r="I66" s="32"/>
      <c r="J66" s="20"/>
      <c r="K66" s="15"/>
      <c r="L66" s="27">
        <f>ROUND(SUM(L55:L65),0)</f>
        <v>0</v>
      </c>
      <c r="M66" s="32"/>
      <c r="O66" s="15"/>
      <c r="P66" s="27">
        <f>ROUND(SUM(P55:P65),0)</f>
        <v>0</v>
      </c>
      <c r="Q66" s="32"/>
      <c r="S66" s="15"/>
      <c r="T66" s="27">
        <f>ROUND(SUM(T55:T65),0)</f>
        <v>0</v>
      </c>
      <c r="U66" s="32"/>
      <c r="W66" s="15"/>
      <c r="X66" s="27">
        <f>ROUND(SUM(X55:X65),0)</f>
        <v>0</v>
      </c>
      <c r="Y66" s="32"/>
      <c r="Z66" s="27">
        <f>ROUND(SUM(Z55:Z65),0)</f>
        <v>0</v>
      </c>
    </row>
    <row r="67" spans="1:26" ht="6" customHeight="1" x14ac:dyDescent="0.25">
      <c r="A67" s="38"/>
      <c r="B67" s="20"/>
      <c r="C67" s="15"/>
      <c r="D67" s="27"/>
      <c r="E67" s="32"/>
      <c r="G67" s="15"/>
      <c r="H67" s="27"/>
      <c r="I67" s="32"/>
      <c r="J67" s="20"/>
      <c r="K67" s="15"/>
      <c r="L67" s="27"/>
      <c r="M67" s="32"/>
      <c r="O67" s="15"/>
      <c r="P67" s="27"/>
      <c r="Q67" s="32"/>
      <c r="S67" s="15"/>
      <c r="T67" s="27"/>
      <c r="U67" s="32"/>
      <c r="W67" s="15"/>
      <c r="X67" s="27"/>
      <c r="Y67" s="32"/>
      <c r="Z67" s="27"/>
    </row>
    <row r="68" spans="1:26" x14ac:dyDescent="0.25">
      <c r="A68" s="22" t="s">
        <v>74</v>
      </c>
      <c r="B68" s="33" t="s">
        <v>75</v>
      </c>
      <c r="C68" s="40" t="s">
        <v>62</v>
      </c>
      <c r="D68" s="27"/>
      <c r="E68" s="32"/>
      <c r="F68" s="33" t="s">
        <v>75</v>
      </c>
      <c r="G68" s="40" t="s">
        <v>62</v>
      </c>
      <c r="I68" s="32"/>
      <c r="J68" s="33" t="s">
        <v>75</v>
      </c>
      <c r="K68" s="40" t="s">
        <v>62</v>
      </c>
      <c r="L68" s="27"/>
      <c r="M68" s="32"/>
      <c r="N68" s="33" t="s">
        <v>75</v>
      </c>
      <c r="O68" s="40" t="s">
        <v>62</v>
      </c>
      <c r="P68" s="27"/>
      <c r="Q68" s="32"/>
      <c r="R68" s="33" t="s">
        <v>75</v>
      </c>
      <c r="S68" s="40" t="s">
        <v>62</v>
      </c>
      <c r="T68" s="27"/>
      <c r="U68" s="32"/>
      <c r="V68" s="33" t="s">
        <v>75</v>
      </c>
      <c r="W68" s="40" t="s">
        <v>62</v>
      </c>
      <c r="X68" s="27"/>
      <c r="Y68" s="32"/>
      <c r="Z68" s="20"/>
    </row>
    <row r="69" spans="1:26" x14ac:dyDescent="0.25">
      <c r="A69" s="3" t="s">
        <v>76</v>
      </c>
      <c r="B69" s="41">
        <v>0</v>
      </c>
      <c r="C69" s="42">
        <v>0</v>
      </c>
      <c r="D69" s="43">
        <f>ROUND(B69*C69,0)</f>
        <v>0</v>
      </c>
      <c r="E69" s="32"/>
      <c r="F69" s="20"/>
      <c r="G69" s="42"/>
      <c r="H69" s="43">
        <f>ROUND(F69*G69,0)</f>
        <v>0</v>
      </c>
      <c r="I69" s="32"/>
      <c r="J69" s="44">
        <f>ROUND(F69*(1+$F$4),2)</f>
        <v>0</v>
      </c>
      <c r="K69" s="42"/>
      <c r="L69" s="43">
        <f>ROUND(J69*K69,0)</f>
        <v>0</v>
      </c>
      <c r="M69" s="32"/>
      <c r="N69" s="44">
        <f>ROUND(J69*(1+$F$4),2)</f>
        <v>0</v>
      </c>
      <c r="O69" s="42"/>
      <c r="P69" s="43">
        <f>ROUND(N69*O69,0)</f>
        <v>0</v>
      </c>
      <c r="Q69" s="32"/>
      <c r="R69" s="44">
        <f>ROUND(N69*(1+$F$4),2)</f>
        <v>0</v>
      </c>
      <c r="S69" s="42"/>
      <c r="T69" s="43">
        <f>ROUND(R69*S69,0)</f>
        <v>0</v>
      </c>
      <c r="U69" s="32"/>
      <c r="V69" s="44">
        <f>ROUND(R69*(1+$F$4),2)</f>
        <v>0</v>
      </c>
      <c r="W69" s="42"/>
      <c r="X69" s="43">
        <f>ROUND(V69*W69,0)</f>
        <v>0</v>
      </c>
      <c r="Y69" s="32"/>
      <c r="Z69" s="18">
        <f t="shared" ref="Z69:Z70" si="36">ROUND(D69+H69+L69+P69+T69+X69,0)</f>
        <v>0</v>
      </c>
    </row>
    <row r="70" spans="1:26" x14ac:dyDescent="0.25">
      <c r="A70" s="3" t="s">
        <v>77</v>
      </c>
      <c r="B70" s="41"/>
      <c r="C70" s="42"/>
      <c r="D70" s="43">
        <f>ROUND(B70*C70,0)</f>
        <v>0</v>
      </c>
      <c r="E70" s="32"/>
      <c r="F70" s="44"/>
      <c r="G70" s="42"/>
      <c r="H70" s="43">
        <f>ROUND(F70*G70,0)</f>
        <v>0</v>
      </c>
      <c r="I70" s="32"/>
      <c r="J70" s="44">
        <f>ROUND(F70*(1+$F$4),2)</f>
        <v>0</v>
      </c>
      <c r="K70" s="42"/>
      <c r="L70" s="43">
        <f>ROUND(J70*K70,0)</f>
        <v>0</v>
      </c>
      <c r="M70" s="32"/>
      <c r="N70" s="44">
        <f>ROUND(J70*(1+$F$4),2)</f>
        <v>0</v>
      </c>
      <c r="O70" s="42"/>
      <c r="P70" s="43">
        <f>ROUND(N70*O70,0)</f>
        <v>0</v>
      </c>
      <c r="Q70" s="32"/>
      <c r="R70" s="44">
        <f>ROUND(N70*(1+$F$4),2)</f>
        <v>0</v>
      </c>
      <c r="S70" s="42"/>
      <c r="T70" s="43">
        <f>ROUND(R70*S70,0)</f>
        <v>0</v>
      </c>
      <c r="U70" s="32"/>
      <c r="V70" s="44">
        <f>ROUND(R70*(1+$F$4),2)</f>
        <v>0</v>
      </c>
      <c r="W70" s="42"/>
      <c r="X70" s="43">
        <f>ROUND(V70*W70,0)</f>
        <v>0</v>
      </c>
      <c r="Y70" s="32"/>
      <c r="Z70" s="18">
        <f t="shared" si="36"/>
        <v>0</v>
      </c>
    </row>
    <row r="71" spans="1:26" ht="3" customHeight="1" x14ac:dyDescent="0.25">
      <c r="B71" s="33"/>
      <c r="C71" s="40"/>
      <c r="D71" s="29"/>
      <c r="E71" s="32"/>
      <c r="F71" s="33"/>
      <c r="G71" s="40"/>
      <c r="H71" s="29"/>
      <c r="I71" s="32"/>
      <c r="J71" s="33"/>
      <c r="K71" s="40"/>
      <c r="L71" s="29"/>
      <c r="M71" s="32"/>
      <c r="N71" s="33"/>
      <c r="O71" s="40"/>
      <c r="P71" s="29"/>
      <c r="Q71" s="32"/>
      <c r="R71" s="33"/>
      <c r="S71" s="40"/>
      <c r="T71" s="29"/>
      <c r="U71" s="32"/>
      <c r="V71" s="33"/>
      <c r="W71" s="40"/>
      <c r="X71" s="29"/>
      <c r="Y71" s="32"/>
      <c r="Z71" s="29"/>
    </row>
    <row r="72" spans="1:26" x14ac:dyDescent="0.25">
      <c r="A72" s="3" t="s">
        <v>78</v>
      </c>
      <c r="B72" s="44"/>
      <c r="C72" s="45"/>
      <c r="D72" s="27">
        <f>ROUND(SUM(D69:D71),0)</f>
        <v>0</v>
      </c>
      <c r="E72" s="32"/>
      <c r="G72" s="15"/>
      <c r="H72" s="27">
        <f>ROUND(SUM(H69:H71),0)</f>
        <v>0</v>
      </c>
      <c r="I72" s="32"/>
      <c r="J72" s="20"/>
      <c r="K72" s="15"/>
      <c r="L72" s="27">
        <f>ROUND(SUM(L69:L71),0)</f>
        <v>0</v>
      </c>
      <c r="M72" s="32"/>
      <c r="O72" s="15"/>
      <c r="P72" s="27">
        <f>ROUND(SUM(P69:P71),0)</f>
        <v>0</v>
      </c>
      <c r="Q72" s="32"/>
      <c r="S72" s="15"/>
      <c r="T72" s="27">
        <f>ROUND(SUM(T69:T71),0)</f>
        <v>0</v>
      </c>
      <c r="U72" s="32"/>
      <c r="W72" s="15"/>
      <c r="X72" s="27">
        <f>ROUND(SUM(X69:X71),0)</f>
        <v>0</v>
      </c>
      <c r="Y72" s="32"/>
      <c r="Z72" s="27">
        <f>ROUND(SUM(Z69:Z71),0)</f>
        <v>0</v>
      </c>
    </row>
    <row r="73" spans="1:26" ht="6" customHeight="1" x14ac:dyDescent="0.25">
      <c r="B73" s="44"/>
      <c r="C73" s="45"/>
      <c r="D73" s="27"/>
      <c r="E73" s="32"/>
      <c r="G73" s="15"/>
      <c r="H73" s="27"/>
      <c r="I73" s="32"/>
      <c r="J73" s="20"/>
      <c r="K73" s="15"/>
      <c r="L73" s="27"/>
      <c r="M73" s="32"/>
      <c r="O73" s="15"/>
      <c r="P73" s="27"/>
      <c r="Q73" s="32"/>
      <c r="S73" s="15"/>
      <c r="T73" s="27"/>
      <c r="U73" s="32"/>
      <c r="W73" s="15"/>
      <c r="X73" s="27"/>
      <c r="Y73" s="32"/>
      <c r="Z73" s="27"/>
    </row>
    <row r="74" spans="1:26" x14ac:dyDescent="0.25">
      <c r="A74" s="22" t="s">
        <v>79</v>
      </c>
      <c r="B74" s="33" t="s">
        <v>80</v>
      </c>
      <c r="C74" s="40" t="s">
        <v>81</v>
      </c>
      <c r="D74" s="27"/>
      <c r="E74" s="32"/>
      <c r="F74" s="33" t="s">
        <v>80</v>
      </c>
      <c r="G74" s="40" t="s">
        <v>81</v>
      </c>
      <c r="I74" s="32"/>
      <c r="J74" s="33" t="s">
        <v>80</v>
      </c>
      <c r="K74" s="40" t="s">
        <v>81</v>
      </c>
      <c r="L74" s="27"/>
      <c r="M74" s="32"/>
      <c r="N74" s="33" t="s">
        <v>80</v>
      </c>
      <c r="O74" s="40" t="s">
        <v>81</v>
      </c>
      <c r="P74" s="27"/>
      <c r="Q74" s="32"/>
      <c r="R74" s="33" t="s">
        <v>80</v>
      </c>
      <c r="S74" s="40" t="s">
        <v>81</v>
      </c>
      <c r="T74" s="27"/>
      <c r="U74" s="32"/>
      <c r="V74" s="33" t="s">
        <v>80</v>
      </c>
      <c r="W74" s="40" t="s">
        <v>81</v>
      </c>
      <c r="X74" s="27"/>
      <c r="Y74" s="32"/>
      <c r="Z74" s="20"/>
    </row>
    <row r="75" spans="1:26" x14ac:dyDescent="0.25">
      <c r="A75" s="3" t="s">
        <v>82</v>
      </c>
      <c r="B75" s="41">
        <v>0</v>
      </c>
      <c r="C75" s="42">
        <v>0</v>
      </c>
      <c r="D75" s="43">
        <f>ROUND(B75*C75,0)</f>
        <v>0</v>
      </c>
      <c r="E75" s="32"/>
      <c r="F75" s="44"/>
      <c r="G75" s="42"/>
      <c r="H75" s="43">
        <f>ROUND(F75*G75,0)</f>
        <v>0</v>
      </c>
      <c r="I75" s="32"/>
      <c r="J75" s="44">
        <f>ROUND(F75*(1+$F$4),2)</f>
        <v>0</v>
      </c>
      <c r="K75" s="42"/>
      <c r="L75" s="43">
        <f>ROUND(J75*K75,0)</f>
        <v>0</v>
      </c>
      <c r="M75" s="32"/>
      <c r="N75" s="44">
        <f>ROUND(J75*(1+$F$4),2)</f>
        <v>0</v>
      </c>
      <c r="O75" s="42"/>
      <c r="P75" s="43">
        <f>ROUND(N75*O75,0)</f>
        <v>0</v>
      </c>
      <c r="Q75" s="32"/>
      <c r="R75" s="44">
        <f>ROUND(N75*(1+$F$4),2)</f>
        <v>0</v>
      </c>
      <c r="S75" s="42"/>
      <c r="T75" s="43">
        <f>ROUND(R75*S75,0)</f>
        <v>0</v>
      </c>
      <c r="U75" s="32"/>
      <c r="V75" s="44">
        <f>ROUND(R75*(1+$F$4),2)</f>
        <v>0</v>
      </c>
      <c r="W75" s="42"/>
      <c r="X75" s="43">
        <f>ROUND(V75*W75,0)</f>
        <v>0</v>
      </c>
      <c r="Y75" s="32"/>
      <c r="Z75" s="18">
        <f t="shared" ref="Z75:Z76" si="37">ROUND(D75+H75+L75+P75+T75+X75,0)</f>
        <v>0</v>
      </c>
    </row>
    <row r="76" spans="1:26" x14ac:dyDescent="0.25">
      <c r="A76" s="3" t="s">
        <v>83</v>
      </c>
      <c r="B76" s="41"/>
      <c r="C76" s="42"/>
      <c r="D76" s="43">
        <f>ROUND(B76*C76,0)</f>
        <v>0</v>
      </c>
      <c r="E76" s="32"/>
      <c r="F76" s="44"/>
      <c r="G76" s="42"/>
      <c r="H76" s="43">
        <f>ROUND(F76*G76,0)</f>
        <v>0</v>
      </c>
      <c r="I76" s="32"/>
      <c r="J76" s="44">
        <f>ROUND(F76*(1+$F$4),2)</f>
        <v>0</v>
      </c>
      <c r="K76" s="42"/>
      <c r="L76" s="43">
        <f>ROUND(J76*K76,0)</f>
        <v>0</v>
      </c>
      <c r="M76" s="32"/>
      <c r="N76" s="44">
        <f>ROUND(J76*(1+$F$4),2)</f>
        <v>0</v>
      </c>
      <c r="O76" s="42"/>
      <c r="P76" s="43">
        <f>ROUND(N76*O76,0)</f>
        <v>0</v>
      </c>
      <c r="Q76" s="32"/>
      <c r="R76" s="44">
        <f>ROUND(N76*(1+$F$4),2)</f>
        <v>0</v>
      </c>
      <c r="S76" s="42"/>
      <c r="T76" s="43">
        <f>ROUND(R76*S76,0)</f>
        <v>0</v>
      </c>
      <c r="U76" s="32"/>
      <c r="V76" s="44">
        <f>ROUND(R76*(1+$F$4),2)</f>
        <v>0</v>
      </c>
      <c r="W76" s="42"/>
      <c r="X76" s="43">
        <f>ROUND(V76*W76,0)</f>
        <v>0</v>
      </c>
      <c r="Y76" s="32"/>
      <c r="Z76" s="18">
        <f t="shared" si="37"/>
        <v>0</v>
      </c>
    </row>
    <row r="77" spans="1:26" ht="3" customHeight="1" x14ac:dyDescent="0.25">
      <c r="B77" s="33"/>
      <c r="C77" s="40"/>
      <c r="D77" s="29"/>
      <c r="E77" s="32"/>
      <c r="F77" s="33"/>
      <c r="G77" s="40"/>
      <c r="H77" s="29"/>
      <c r="I77" s="32"/>
      <c r="J77" s="33"/>
      <c r="K77" s="40"/>
      <c r="L77" s="29"/>
      <c r="M77" s="32"/>
      <c r="N77" s="33"/>
      <c r="O77" s="40"/>
      <c r="P77" s="29"/>
      <c r="Q77" s="32"/>
      <c r="R77" s="33"/>
      <c r="S77" s="40"/>
      <c r="T77" s="29"/>
      <c r="U77" s="32"/>
      <c r="V77" s="33"/>
      <c r="W77" s="40"/>
      <c r="X77" s="29"/>
      <c r="Y77" s="32"/>
      <c r="Z77" s="29"/>
    </row>
    <row r="78" spans="1:26" x14ac:dyDescent="0.25">
      <c r="A78" s="3" t="s">
        <v>84</v>
      </c>
      <c r="B78" s="44"/>
      <c r="C78" s="45"/>
      <c r="D78" s="27">
        <f>ROUND(SUM(D75:D77),0)</f>
        <v>0</v>
      </c>
      <c r="E78" s="32"/>
      <c r="G78" s="15"/>
      <c r="H78" s="27">
        <f>ROUND(SUM(H75:H77),0)</f>
        <v>0</v>
      </c>
      <c r="I78" s="32"/>
      <c r="J78" s="20"/>
      <c r="K78" s="15"/>
      <c r="L78" s="27">
        <f>ROUND(SUM(L75:L77),0)</f>
        <v>0</v>
      </c>
      <c r="M78" s="32"/>
      <c r="O78" s="15"/>
      <c r="P78" s="27">
        <f>ROUND(SUM(P75:P77),0)</f>
        <v>0</v>
      </c>
      <c r="Q78" s="32"/>
      <c r="S78" s="15"/>
      <c r="T78" s="27">
        <f>ROUND(SUM(T75:T77),0)</f>
        <v>0</v>
      </c>
      <c r="U78" s="32"/>
      <c r="W78" s="15"/>
      <c r="X78" s="27">
        <f>ROUND(SUM(X75:X77),0)</f>
        <v>0</v>
      </c>
      <c r="Y78" s="32"/>
      <c r="Z78" s="27">
        <f>ROUND(SUM(Z75:Z77),0)</f>
        <v>0</v>
      </c>
    </row>
    <row r="79" spans="1:26" ht="6" customHeight="1" x14ac:dyDescent="0.25">
      <c r="B79" s="44"/>
      <c r="C79" s="45"/>
      <c r="D79" s="27"/>
      <c r="E79" s="32"/>
      <c r="G79" s="15"/>
      <c r="H79" s="27"/>
      <c r="I79" s="32"/>
      <c r="J79" s="20"/>
      <c r="K79" s="15"/>
      <c r="L79" s="27"/>
      <c r="M79" s="32"/>
      <c r="O79" s="15"/>
      <c r="P79" s="27"/>
      <c r="Q79" s="32"/>
      <c r="S79" s="15"/>
      <c r="T79" s="27"/>
      <c r="U79" s="32"/>
      <c r="W79" s="15"/>
      <c r="X79" s="27"/>
      <c r="Y79" s="32"/>
      <c r="Z79" s="27"/>
    </row>
    <row r="80" spans="1:26" x14ac:dyDescent="0.25">
      <c r="A80" s="106" t="s">
        <v>7</v>
      </c>
      <c r="B80" s="33" t="s">
        <v>80</v>
      </c>
      <c r="C80" s="40" t="s">
        <v>81</v>
      </c>
      <c r="D80" s="27"/>
      <c r="E80" s="32"/>
      <c r="F80" s="33" t="s">
        <v>80</v>
      </c>
      <c r="G80" s="40" t="s">
        <v>81</v>
      </c>
      <c r="I80" s="32"/>
      <c r="J80" s="33" t="s">
        <v>80</v>
      </c>
      <c r="K80" s="40" t="s">
        <v>81</v>
      </c>
      <c r="L80" s="27"/>
      <c r="M80" s="32"/>
      <c r="N80" s="33" t="s">
        <v>80</v>
      </c>
      <c r="O80" s="40" t="s">
        <v>81</v>
      </c>
      <c r="P80" s="27"/>
      <c r="Q80" s="32"/>
      <c r="R80" s="33" t="s">
        <v>80</v>
      </c>
      <c r="S80" s="40" t="s">
        <v>81</v>
      </c>
      <c r="T80" s="27"/>
      <c r="U80" s="32"/>
      <c r="V80" s="33" t="s">
        <v>80</v>
      </c>
      <c r="W80" s="40" t="s">
        <v>81</v>
      </c>
      <c r="X80" s="27"/>
      <c r="Y80" s="32"/>
      <c r="Z80" s="20"/>
    </row>
    <row r="81" spans="1:26" x14ac:dyDescent="0.25">
      <c r="A81" s="3" t="s">
        <v>25</v>
      </c>
      <c r="B81" s="41"/>
      <c r="C81" s="42"/>
      <c r="D81" s="43">
        <f>ROUND(B81*C81,0)</f>
        <v>0</v>
      </c>
      <c r="E81" s="32"/>
      <c r="F81" s="44"/>
      <c r="G81" s="42"/>
      <c r="H81" s="43">
        <f>ROUND(F81*G81,0)</f>
        <v>0</v>
      </c>
      <c r="I81" s="32"/>
      <c r="J81" s="44">
        <f>ROUND(F81*(1+$F$4),2)</f>
        <v>0</v>
      </c>
      <c r="K81" s="42"/>
      <c r="L81" s="43">
        <f>ROUND(J81*K81,0)</f>
        <v>0</v>
      </c>
      <c r="M81" s="32"/>
      <c r="N81" s="44">
        <f>ROUND(J81*(1+$F$4),2)</f>
        <v>0</v>
      </c>
      <c r="O81" s="42"/>
      <c r="P81" s="43">
        <f>ROUND(N81*O81,0)</f>
        <v>0</v>
      </c>
      <c r="Q81" s="32"/>
      <c r="R81" s="44">
        <f>ROUND(N81*(1+$F$4),2)</f>
        <v>0</v>
      </c>
      <c r="S81" s="42"/>
      <c r="T81" s="43">
        <f>ROUND(R81*S81,0)</f>
        <v>0</v>
      </c>
      <c r="U81" s="32"/>
      <c r="V81" s="44">
        <f>ROUND(R81*(1+$F$4),2)</f>
        <v>0</v>
      </c>
      <c r="W81" s="42"/>
      <c r="X81" s="43">
        <f>ROUND(V81*W81,0)</f>
        <v>0</v>
      </c>
      <c r="Y81" s="32"/>
      <c r="Z81" s="18">
        <f t="shared" ref="Z81:Z82" si="38">ROUND(D81+H81+L81+P81+T81+X81,0)</f>
        <v>0</v>
      </c>
    </row>
    <row r="82" spans="1:26" x14ac:dyDescent="0.25">
      <c r="A82" s="3" t="s">
        <v>26</v>
      </c>
      <c r="B82" s="41"/>
      <c r="C82" s="42"/>
      <c r="D82" s="43">
        <f>ROUND(B82*C82,0)</f>
        <v>0</v>
      </c>
      <c r="E82" s="32"/>
      <c r="F82" s="44"/>
      <c r="G82" s="42"/>
      <c r="H82" s="43">
        <f>ROUND(F82*G82,0)</f>
        <v>0</v>
      </c>
      <c r="I82" s="32"/>
      <c r="J82" s="44">
        <f>ROUND(F82*(1+$F$4),2)</f>
        <v>0</v>
      </c>
      <c r="K82" s="42"/>
      <c r="L82" s="43">
        <f>ROUND(J82*K82,0)</f>
        <v>0</v>
      </c>
      <c r="M82" s="32"/>
      <c r="N82" s="44">
        <f>ROUND(J82*(1+$F$4),2)</f>
        <v>0</v>
      </c>
      <c r="O82" s="42"/>
      <c r="P82" s="43">
        <f>ROUND(N82*O82,0)</f>
        <v>0</v>
      </c>
      <c r="Q82" s="32"/>
      <c r="R82" s="44">
        <f>ROUND(N82*(1+$F$4),2)</f>
        <v>0</v>
      </c>
      <c r="S82" s="42"/>
      <c r="T82" s="43">
        <f>ROUND(R82*S82,0)</f>
        <v>0</v>
      </c>
      <c r="U82" s="32"/>
      <c r="V82" s="44">
        <f>ROUND(R82*(1+$F$4),2)</f>
        <v>0</v>
      </c>
      <c r="W82" s="42"/>
      <c r="X82" s="43">
        <f>ROUND(V82*W82,0)</f>
        <v>0</v>
      </c>
      <c r="Y82" s="32"/>
      <c r="Z82" s="18">
        <f t="shared" si="38"/>
        <v>0</v>
      </c>
    </row>
    <row r="83" spans="1:26" x14ac:dyDescent="0.25">
      <c r="B83" s="33"/>
      <c r="C83" s="40"/>
      <c r="D83" s="29"/>
      <c r="E83" s="32"/>
      <c r="F83" s="33"/>
      <c r="G83" s="40"/>
      <c r="H83" s="29"/>
      <c r="I83" s="32"/>
      <c r="J83" s="33"/>
      <c r="K83" s="40"/>
      <c r="L83" s="29"/>
      <c r="M83" s="32"/>
      <c r="N83" s="33"/>
      <c r="O83" s="40"/>
      <c r="P83" s="29"/>
      <c r="Q83" s="32"/>
      <c r="R83" s="33"/>
      <c r="S83" s="40"/>
      <c r="T83" s="29"/>
      <c r="U83" s="32"/>
      <c r="V83" s="33"/>
      <c r="W83" s="40"/>
      <c r="X83" s="29"/>
      <c r="Y83" s="32"/>
    </row>
    <row r="84" spans="1:26" x14ac:dyDescent="0.25">
      <c r="B84" s="44"/>
      <c r="C84" s="45"/>
      <c r="D84" s="27">
        <f>ROUND(SUM(D81:D83),0)</f>
        <v>0</v>
      </c>
      <c r="E84" s="32"/>
      <c r="G84" s="15"/>
      <c r="H84" s="27">
        <f>ROUND(SUM(H81:H83),0)</f>
        <v>0</v>
      </c>
      <c r="I84" s="32"/>
      <c r="J84" s="20"/>
      <c r="K84" s="15"/>
      <c r="L84" s="27">
        <f>ROUND(SUM(L81:L83),0)</f>
        <v>0</v>
      </c>
      <c r="M84" s="32"/>
      <c r="O84" s="15"/>
      <c r="P84" s="27">
        <f>ROUND(SUM(P81:P83),0)</f>
        <v>0</v>
      </c>
      <c r="Q84" s="32"/>
      <c r="S84" s="15"/>
      <c r="T84" s="27">
        <f>ROUND(SUM(T81:T83),0)</f>
        <v>0</v>
      </c>
      <c r="U84" s="32"/>
      <c r="W84" s="15"/>
      <c r="X84" s="27">
        <f>ROUND(SUM(X81:X83),0)</f>
        <v>0</v>
      </c>
      <c r="Y84" s="32"/>
      <c r="Z84" s="20">
        <f>ROUND(H84+L84+P84+T84+X84,0)</f>
        <v>0</v>
      </c>
    </row>
    <row r="85" spans="1:26" x14ac:dyDescent="0.25">
      <c r="B85" s="44"/>
      <c r="C85" s="45"/>
      <c r="D85" s="27"/>
      <c r="E85" s="32"/>
      <c r="G85" s="15"/>
      <c r="H85" s="27"/>
      <c r="I85" s="32"/>
      <c r="J85" s="20"/>
      <c r="K85" s="15"/>
      <c r="L85" s="27"/>
      <c r="M85" s="32"/>
      <c r="O85" s="15"/>
      <c r="P85" s="27"/>
      <c r="Q85" s="32"/>
      <c r="S85" s="15"/>
      <c r="T85" s="27"/>
      <c r="U85" s="32"/>
      <c r="W85" s="15"/>
      <c r="X85" s="27"/>
      <c r="Y85" s="32"/>
      <c r="Z85" s="27"/>
    </row>
    <row r="86" spans="1:26" x14ac:dyDescent="0.25">
      <c r="A86" s="38"/>
      <c r="B86" s="46" t="s">
        <v>85</v>
      </c>
      <c r="C86" s="33" t="s">
        <v>86</v>
      </c>
      <c r="D86" s="43"/>
      <c r="E86" s="32"/>
      <c r="F86" s="46" t="s">
        <v>85</v>
      </c>
      <c r="G86" s="33" t="s">
        <v>86</v>
      </c>
      <c r="H86" s="27"/>
      <c r="I86" s="32"/>
      <c r="J86" s="46" t="s">
        <v>85</v>
      </c>
      <c r="K86" s="33" t="s">
        <v>86</v>
      </c>
      <c r="L86" s="43"/>
      <c r="M86" s="32"/>
      <c r="N86" s="46" t="s">
        <v>85</v>
      </c>
      <c r="O86" s="33" t="s">
        <v>86</v>
      </c>
      <c r="P86" s="43"/>
      <c r="Q86" s="32"/>
      <c r="R86" s="46" t="s">
        <v>85</v>
      </c>
      <c r="S86" s="33" t="s">
        <v>86</v>
      </c>
      <c r="T86" s="43"/>
      <c r="U86" s="32"/>
      <c r="V86" s="46" t="s">
        <v>85</v>
      </c>
      <c r="W86" s="33" t="s">
        <v>86</v>
      </c>
      <c r="X86" s="43"/>
      <c r="Y86" s="32"/>
      <c r="Z86" s="27"/>
    </row>
    <row r="87" spans="1:26" x14ac:dyDescent="0.25">
      <c r="A87" s="38" t="s">
        <v>87</v>
      </c>
      <c r="B87" s="89">
        <v>276.73</v>
      </c>
      <c r="C87" s="47"/>
      <c r="D87" s="43">
        <f>ROUND(B87*C87,0)</f>
        <v>0</v>
      </c>
      <c r="E87" s="32"/>
      <c r="F87" s="89">
        <v>319.97000000000003</v>
      </c>
      <c r="G87" s="47"/>
      <c r="H87" s="43">
        <f>ROUND(F87*G87,0)</f>
        <v>0</v>
      </c>
      <c r="I87" s="32"/>
      <c r="J87" s="89">
        <f>ROUND(F87*(1+$F$5),2)</f>
        <v>339.17</v>
      </c>
      <c r="K87" s="47"/>
      <c r="L87" s="43">
        <f>ROUND(J87*K87,0)</f>
        <v>0</v>
      </c>
      <c r="M87" s="32"/>
      <c r="N87" s="89">
        <f>ROUND(J87*(1+$F$5),2)</f>
        <v>359.52</v>
      </c>
      <c r="O87" s="47"/>
      <c r="P87" s="43">
        <f>ROUND(N87*O87,0)</f>
        <v>0</v>
      </c>
      <c r="Q87" s="32"/>
      <c r="R87" s="89">
        <f>ROUND(N87*(1+$F$5),2)</f>
        <v>381.09</v>
      </c>
      <c r="S87" s="47"/>
      <c r="T87" s="43">
        <f>ROUND(R87*S87,0)</f>
        <v>0</v>
      </c>
      <c r="U87" s="32"/>
      <c r="V87" s="89">
        <f>ROUND(R87*(1+$F$5),2)</f>
        <v>403.96</v>
      </c>
      <c r="W87" s="47"/>
      <c r="X87" s="43">
        <f>ROUND(V87*W87,0)</f>
        <v>0</v>
      </c>
      <c r="Y87" s="32"/>
      <c r="Z87" s="18">
        <f>ROUND(D87+H87+L87+P87+T87+X87,0)</f>
        <v>0</v>
      </c>
    </row>
    <row r="88" spans="1:26" ht="6" customHeight="1" x14ac:dyDescent="0.25">
      <c r="A88" s="15"/>
      <c r="B88" s="20"/>
      <c r="C88" s="15"/>
      <c r="D88" s="27"/>
      <c r="E88" s="32"/>
      <c r="H88" s="27"/>
      <c r="I88" s="32"/>
      <c r="J88" s="20"/>
      <c r="K88" s="15"/>
      <c r="L88" s="27"/>
      <c r="M88" s="32"/>
      <c r="O88" s="15"/>
      <c r="P88" s="27"/>
      <c r="Q88" s="32"/>
      <c r="S88" s="15"/>
      <c r="T88" s="27"/>
      <c r="U88" s="32"/>
      <c r="W88" s="15"/>
      <c r="X88" s="27"/>
      <c r="Y88" s="32"/>
      <c r="Z88" s="27"/>
    </row>
    <row r="89" spans="1:26" x14ac:dyDescent="0.25">
      <c r="C89" s="24" t="s">
        <v>88</v>
      </c>
      <c r="D89" s="27"/>
      <c r="E89" s="32"/>
      <c r="G89" s="24" t="s">
        <v>88</v>
      </c>
      <c r="I89" s="32"/>
      <c r="K89" s="24" t="s">
        <v>88</v>
      </c>
      <c r="L89" s="27"/>
      <c r="M89" s="32"/>
      <c r="O89" s="24" t="s">
        <v>88</v>
      </c>
      <c r="P89" s="27"/>
      <c r="Q89" s="32"/>
      <c r="S89" s="24" t="s">
        <v>88</v>
      </c>
      <c r="T89" s="27"/>
      <c r="U89" s="32"/>
      <c r="W89" s="24" t="s">
        <v>88</v>
      </c>
      <c r="X89" s="27"/>
      <c r="Y89" s="32"/>
      <c r="Z89" s="20"/>
    </row>
    <row r="90" spans="1:26" x14ac:dyDescent="0.25">
      <c r="A90" s="19" t="s">
        <v>89</v>
      </c>
      <c r="B90" s="24" t="s">
        <v>90</v>
      </c>
      <c r="C90" s="24" t="s">
        <v>91</v>
      </c>
      <c r="D90" s="27"/>
      <c r="E90" s="32"/>
      <c r="F90" s="24" t="s">
        <v>90</v>
      </c>
      <c r="G90" s="24" t="s">
        <v>91</v>
      </c>
      <c r="I90" s="32"/>
      <c r="J90" s="24" t="s">
        <v>90</v>
      </c>
      <c r="K90" s="24" t="s">
        <v>91</v>
      </c>
      <c r="L90" s="27"/>
      <c r="M90" s="32"/>
      <c r="N90" s="24" t="s">
        <v>90</v>
      </c>
      <c r="O90" s="24" t="s">
        <v>91</v>
      </c>
      <c r="P90" s="27"/>
      <c r="Q90" s="32"/>
      <c r="R90" s="24" t="s">
        <v>90</v>
      </c>
      <c r="S90" s="24" t="s">
        <v>91</v>
      </c>
      <c r="T90" s="27"/>
      <c r="U90" s="32"/>
      <c r="V90" s="24" t="s">
        <v>90</v>
      </c>
      <c r="W90" s="24" t="s">
        <v>91</v>
      </c>
      <c r="X90" s="27"/>
      <c r="Y90" s="32"/>
      <c r="Z90" s="20"/>
    </row>
    <row r="91" spans="1:26" x14ac:dyDescent="0.25">
      <c r="A91" s="3" t="s">
        <v>55</v>
      </c>
      <c r="B91" s="48">
        <v>0.189</v>
      </c>
      <c r="C91" s="18"/>
      <c r="D91" s="27">
        <f>ROUND(D24*B91,0)</f>
        <v>0</v>
      </c>
      <c r="E91" s="32"/>
      <c r="F91" s="48">
        <v>0.22</v>
      </c>
      <c r="H91" s="27">
        <f>ROUND(H23*F91,0)</f>
        <v>0</v>
      </c>
      <c r="I91" s="32"/>
      <c r="J91" s="130">
        <v>0.22</v>
      </c>
      <c r="K91" s="18"/>
      <c r="L91" s="27">
        <f>ROUND(L23*J91,0)</f>
        <v>0</v>
      </c>
      <c r="M91" s="32"/>
      <c r="N91" s="130">
        <v>0.22</v>
      </c>
      <c r="O91" s="18"/>
      <c r="P91" s="27">
        <f>ROUND(P23*N91,0)</f>
        <v>0</v>
      </c>
      <c r="Q91" s="32"/>
      <c r="R91" s="130">
        <v>0.22</v>
      </c>
      <c r="S91" s="18"/>
      <c r="T91" s="27">
        <f>ROUND(T23*R91,0)</f>
        <v>0</v>
      </c>
      <c r="U91" s="32"/>
      <c r="V91" s="130">
        <v>0.22</v>
      </c>
      <c r="W91" s="18"/>
      <c r="X91" s="27">
        <f>ROUND(X23*V91,0)</f>
        <v>0</v>
      </c>
      <c r="Y91" s="32"/>
      <c r="Z91" s="18">
        <f t="shared" ref="Z91:Z96" si="39">ROUND(D91+H91+L91+P91+T91+X91,0)</f>
        <v>0</v>
      </c>
    </row>
    <row r="92" spans="1:26" x14ac:dyDescent="0.25">
      <c r="A92" s="3" t="s">
        <v>92</v>
      </c>
      <c r="B92" s="48">
        <v>0.28999999999999998</v>
      </c>
      <c r="C92" s="18"/>
      <c r="D92" s="27">
        <f>ROUND(D39*B92,0)</f>
        <v>0</v>
      </c>
      <c r="E92" s="32"/>
      <c r="F92" s="48">
        <v>0.29299999999999998</v>
      </c>
      <c r="H92" s="27">
        <f>ROUND(H39*F92,0)</f>
        <v>1221</v>
      </c>
      <c r="I92" s="32"/>
      <c r="J92" s="130">
        <v>0.29499999999999998</v>
      </c>
      <c r="K92" s="18"/>
      <c r="L92" s="27">
        <f>ROUND(L39*J92,0)</f>
        <v>1266</v>
      </c>
      <c r="M92" s="32"/>
      <c r="N92" s="130">
        <v>0.29699999999999999</v>
      </c>
      <c r="O92" s="18"/>
      <c r="P92" s="27">
        <f>ROUND(P39*N92,0)</f>
        <v>1313</v>
      </c>
      <c r="Q92" s="32"/>
      <c r="R92" s="130">
        <v>0.39900000000000002</v>
      </c>
      <c r="S92" s="18"/>
      <c r="T92" s="27">
        <f>ROUND(T39*R92,0)</f>
        <v>1817</v>
      </c>
      <c r="U92" s="32"/>
      <c r="V92" s="130">
        <v>0.39900000000000002</v>
      </c>
      <c r="W92" s="18"/>
      <c r="X92" s="27">
        <f>ROUND(X39*V92,0)</f>
        <v>1871</v>
      </c>
      <c r="Y92" s="32"/>
      <c r="Z92" s="18">
        <f t="shared" si="39"/>
        <v>7488</v>
      </c>
    </row>
    <row r="93" spans="1:26" x14ac:dyDescent="0.25">
      <c r="A93" s="3" t="s">
        <v>66</v>
      </c>
      <c r="B93" s="48">
        <v>0.32500000000000001</v>
      </c>
      <c r="C93" s="18"/>
      <c r="D93" s="27">
        <f>ROUND(D53*B93,0)</f>
        <v>0</v>
      </c>
      <c r="E93" s="32"/>
      <c r="F93" s="48">
        <v>0.35599999999999998</v>
      </c>
      <c r="H93" s="27">
        <f>ROUND(H52*F93,0)</f>
        <v>0</v>
      </c>
      <c r="I93" s="32"/>
      <c r="J93" s="130">
        <v>0.36099999999999999</v>
      </c>
      <c r="K93" s="18"/>
      <c r="L93" s="27">
        <f>ROUND(L52*J93,0)</f>
        <v>0</v>
      </c>
      <c r="M93" s="32"/>
      <c r="N93" s="130">
        <v>0.36599999999999999</v>
      </c>
      <c r="O93" s="18"/>
      <c r="P93" s="27">
        <f>ROUND(P52*N93,0)</f>
        <v>0</v>
      </c>
      <c r="Q93" s="32"/>
      <c r="R93" s="130">
        <v>0.372</v>
      </c>
      <c r="S93" s="18"/>
      <c r="T93" s="27">
        <f>ROUND(T52*R93,0)</f>
        <v>0</v>
      </c>
      <c r="U93" s="32"/>
      <c r="V93" s="130">
        <v>0.372</v>
      </c>
      <c r="W93" s="18"/>
      <c r="X93" s="27">
        <f>ROUND(X52*V93,0)</f>
        <v>0</v>
      </c>
      <c r="Y93" s="32"/>
      <c r="Z93" s="18">
        <f t="shared" si="39"/>
        <v>0</v>
      </c>
    </row>
    <row r="94" spans="1:26" x14ac:dyDescent="0.25">
      <c r="A94" s="3" t="s">
        <v>70</v>
      </c>
      <c r="B94" s="48">
        <v>0.255</v>
      </c>
      <c r="C94" s="18"/>
      <c r="D94" s="27">
        <f>ROUND(D67*B94,0)</f>
        <v>0</v>
      </c>
      <c r="E94" s="32"/>
      <c r="F94" s="48">
        <v>0.26300000000000001</v>
      </c>
      <c r="H94" s="27">
        <f>ROUND(H66*F94,0)</f>
        <v>0</v>
      </c>
      <c r="I94" s="32"/>
      <c r="J94" s="130">
        <v>0.26800000000000002</v>
      </c>
      <c r="K94" s="18"/>
      <c r="L94" s="27">
        <f>ROUND(L66*J94,0)</f>
        <v>0</v>
      </c>
      <c r="M94" s="32"/>
      <c r="N94" s="130">
        <v>0.27300000000000002</v>
      </c>
      <c r="O94" s="18"/>
      <c r="P94" s="27">
        <f>ROUND(P66*N94,0)</f>
        <v>0</v>
      </c>
      <c r="Q94" s="32"/>
      <c r="R94" s="130">
        <v>0.27900000000000003</v>
      </c>
      <c r="S94" s="18"/>
      <c r="T94" s="27">
        <f>ROUND(T66*R94,0)</f>
        <v>0</v>
      </c>
      <c r="U94" s="32"/>
      <c r="V94" s="130">
        <v>0.27900000000000003</v>
      </c>
      <c r="W94" s="18"/>
      <c r="X94" s="27">
        <f>ROUND(X66*V94,0)</f>
        <v>0</v>
      </c>
      <c r="Y94" s="32"/>
      <c r="Z94" s="18">
        <f t="shared" si="39"/>
        <v>0</v>
      </c>
    </row>
    <row r="95" spans="1:26" s="2" customFormat="1" x14ac:dyDescent="0.25">
      <c r="A95" s="2" t="s">
        <v>93</v>
      </c>
      <c r="B95" s="49">
        <v>0.01</v>
      </c>
      <c r="C95" s="16"/>
      <c r="D95" s="43">
        <f>ROUND(B95*(D73+D79),0)</f>
        <v>0</v>
      </c>
      <c r="E95" s="30"/>
      <c r="F95" s="49">
        <v>0.01</v>
      </c>
      <c r="H95" s="43">
        <f>ROUND(F95*(H72+H78),0)</f>
        <v>0</v>
      </c>
      <c r="I95" s="30"/>
      <c r="J95" s="130">
        <v>0.01</v>
      </c>
      <c r="K95" s="16"/>
      <c r="L95" s="43">
        <f>ROUND(J95*(L72+L78),0)</f>
        <v>0</v>
      </c>
      <c r="M95" s="30"/>
      <c r="N95" s="130">
        <v>0.01</v>
      </c>
      <c r="O95" s="16"/>
      <c r="P95" s="43">
        <f>ROUND(N95*(P72+P78),0)</f>
        <v>0</v>
      </c>
      <c r="Q95" s="30"/>
      <c r="R95" s="130">
        <v>0.01</v>
      </c>
      <c r="S95" s="16"/>
      <c r="T95" s="43">
        <f>ROUND(R95*(T72+T78),0)</f>
        <v>0</v>
      </c>
      <c r="U95" s="30"/>
      <c r="V95" s="130">
        <v>0.01</v>
      </c>
      <c r="W95" s="16"/>
      <c r="X95" s="43">
        <f>ROUND(V95*(X72+X78),0)</f>
        <v>0</v>
      </c>
      <c r="Y95" s="30"/>
      <c r="Z95" s="18">
        <f t="shared" si="39"/>
        <v>0</v>
      </c>
    </row>
    <row r="96" spans="1:26" s="2" customFormat="1" x14ac:dyDescent="0.25">
      <c r="A96" s="107" t="s">
        <v>8</v>
      </c>
      <c r="B96" s="108">
        <v>0.08</v>
      </c>
      <c r="C96" s="109"/>
      <c r="D96" s="43">
        <f>ROUND(B96*(D84),0)</f>
        <v>0</v>
      </c>
      <c r="E96" s="32"/>
      <c r="F96" s="108">
        <v>0.22</v>
      </c>
      <c r="G96" s="107"/>
      <c r="H96" s="43">
        <f>ROUND(F96*(H84),0)</f>
        <v>0</v>
      </c>
      <c r="I96" s="32"/>
      <c r="J96" s="130">
        <v>0.22</v>
      </c>
      <c r="K96" s="109"/>
      <c r="L96" s="43">
        <f>ROUND(J96*(L84),0)</f>
        <v>0</v>
      </c>
      <c r="M96" s="32"/>
      <c r="N96" s="130">
        <v>0.22</v>
      </c>
      <c r="O96" s="109"/>
      <c r="P96" s="43">
        <f>ROUND(N96*(P84),0)</f>
        <v>0</v>
      </c>
      <c r="Q96" s="30"/>
      <c r="R96" s="130">
        <v>0.22</v>
      </c>
      <c r="S96" s="109"/>
      <c r="T96" s="43">
        <f>ROUND(R96*(T84),0)</f>
        <v>0</v>
      </c>
      <c r="U96" s="32"/>
      <c r="V96" s="130">
        <v>0.22</v>
      </c>
      <c r="W96" s="109"/>
      <c r="X96" s="43">
        <f>ROUND(V96*(X84),0)</f>
        <v>0</v>
      </c>
      <c r="Y96" s="30"/>
      <c r="Z96" s="18">
        <f t="shared" si="39"/>
        <v>0</v>
      </c>
    </row>
    <row r="97" spans="1:26" s="2" customFormat="1" x14ac:dyDescent="0.25">
      <c r="A97" s="107"/>
      <c r="B97" s="108"/>
      <c r="C97" s="109"/>
      <c r="D97" s="110"/>
      <c r="E97" s="32"/>
      <c r="F97" s="108"/>
      <c r="G97" s="107"/>
      <c r="H97" s="110"/>
      <c r="I97" s="32"/>
      <c r="J97" s="108"/>
      <c r="K97" s="109"/>
      <c r="L97" s="110"/>
      <c r="M97" s="32"/>
      <c r="N97" s="108"/>
      <c r="O97" s="109"/>
      <c r="P97" s="110"/>
      <c r="Q97" s="30"/>
      <c r="R97" s="108"/>
      <c r="S97" s="109"/>
      <c r="T97" s="110"/>
      <c r="U97" s="32"/>
      <c r="V97" s="108"/>
      <c r="W97" s="109"/>
      <c r="X97" s="110"/>
      <c r="Y97" s="30"/>
      <c r="Z97" s="111"/>
    </row>
    <row r="98" spans="1:26" s="2" customFormat="1" x14ac:dyDescent="0.25">
      <c r="B98" s="50" t="s">
        <v>94</v>
      </c>
      <c r="C98" s="51" t="s">
        <v>95</v>
      </c>
      <c r="D98" s="43"/>
      <c r="E98" s="30"/>
      <c r="F98" s="50" t="s">
        <v>94</v>
      </c>
      <c r="G98" s="51" t="s">
        <v>95</v>
      </c>
      <c r="H98" s="43"/>
      <c r="I98" s="30"/>
      <c r="J98" s="50" t="s">
        <v>94</v>
      </c>
      <c r="K98" s="51" t="s">
        <v>95</v>
      </c>
      <c r="L98" s="43"/>
      <c r="M98" s="30"/>
      <c r="N98" s="50" t="s">
        <v>94</v>
      </c>
      <c r="O98" s="51" t="s">
        <v>95</v>
      </c>
      <c r="P98" s="43"/>
      <c r="Q98" s="30"/>
      <c r="R98" s="50" t="s">
        <v>94</v>
      </c>
      <c r="S98" s="51" t="s">
        <v>95</v>
      </c>
      <c r="T98" s="43"/>
      <c r="U98" s="30"/>
      <c r="V98" s="50" t="s">
        <v>94</v>
      </c>
      <c r="W98" s="51" t="s">
        <v>95</v>
      </c>
      <c r="X98" s="43"/>
      <c r="Y98" s="30"/>
      <c r="Z98" s="20"/>
    </row>
    <row r="99" spans="1:26" s="2" customFormat="1" x14ac:dyDescent="0.25">
      <c r="A99" s="2" t="s">
        <v>96</v>
      </c>
      <c r="B99" s="47">
        <v>0</v>
      </c>
      <c r="C99" s="91">
        <v>792</v>
      </c>
      <c r="D99" s="43">
        <f>ROUND(B99*C99,0)</f>
        <v>0</v>
      </c>
      <c r="E99" s="30"/>
      <c r="F99" s="47"/>
      <c r="G99" s="91">
        <v>669</v>
      </c>
      <c r="H99" s="43">
        <f>ROUND(F99*G99,0)</f>
        <v>0</v>
      </c>
      <c r="I99" s="30"/>
      <c r="J99" s="47"/>
      <c r="K99" s="91">
        <v>736</v>
      </c>
      <c r="L99" s="43">
        <f>ROUND(J99*K99,0)</f>
        <v>0</v>
      </c>
      <c r="M99" s="30"/>
      <c r="N99" s="47"/>
      <c r="O99" s="91">
        <v>809</v>
      </c>
      <c r="P99" s="43">
        <f>ROUND(N99*O99,0)</f>
        <v>0</v>
      </c>
      <c r="Q99" s="30"/>
      <c r="R99" s="47"/>
      <c r="S99" s="91">
        <v>890</v>
      </c>
      <c r="T99" s="43">
        <f>ROUND(R99*S99,0)</f>
        <v>0</v>
      </c>
      <c r="U99" s="30"/>
      <c r="V99" s="47"/>
      <c r="W99" s="91">
        <v>890</v>
      </c>
      <c r="X99" s="43">
        <f>ROUND(V99*W99,0)</f>
        <v>0</v>
      </c>
      <c r="Y99" s="30"/>
      <c r="Z99" s="18">
        <f t="shared" ref="Z99:Z100" si="40">ROUND(D99+H99+L99+P99+T99+X99,0)</f>
        <v>0</v>
      </c>
    </row>
    <row r="100" spans="1:26" x14ac:dyDescent="0.25">
      <c r="A100" s="2" t="s">
        <v>97</v>
      </c>
      <c r="B100" s="47">
        <v>0</v>
      </c>
      <c r="C100" s="91">
        <v>1067</v>
      </c>
      <c r="D100" s="29">
        <f>ROUND(B100*C100,0)</f>
        <v>0</v>
      </c>
      <c r="E100" s="30"/>
      <c r="F100" s="47"/>
      <c r="G100" s="91">
        <v>936</v>
      </c>
      <c r="H100" s="29">
        <f>ROUND(F100*G100,0)</f>
        <v>0</v>
      </c>
      <c r="I100" s="30"/>
      <c r="J100" s="47"/>
      <c r="K100" s="91">
        <v>1030</v>
      </c>
      <c r="L100" s="29">
        <f>ROUND(J100*K100,0)</f>
        <v>0</v>
      </c>
      <c r="M100" s="30"/>
      <c r="N100" s="47"/>
      <c r="O100" s="91">
        <v>1133</v>
      </c>
      <c r="P100" s="29">
        <f>ROUND(N100*O100,0)</f>
        <v>0</v>
      </c>
      <c r="Q100" s="30"/>
      <c r="R100" s="47"/>
      <c r="S100" s="91">
        <v>1246</v>
      </c>
      <c r="T100" s="29">
        <f>ROUND(R100*S100,0)</f>
        <v>0</v>
      </c>
      <c r="U100" s="30"/>
      <c r="V100" s="47"/>
      <c r="W100" s="91">
        <v>1246</v>
      </c>
      <c r="X100" s="29">
        <f>ROUND(V100*W100,0)</f>
        <v>0</v>
      </c>
      <c r="Y100" s="30"/>
      <c r="Z100" s="18">
        <f t="shared" si="40"/>
        <v>0</v>
      </c>
    </row>
    <row r="101" spans="1:26" x14ac:dyDescent="0.25">
      <c r="A101" s="15" t="s">
        <v>98</v>
      </c>
      <c r="B101" s="52"/>
      <c r="C101" s="16"/>
      <c r="D101" s="27">
        <f>ROUND(SUM(D91:D100),0)</f>
        <v>0</v>
      </c>
      <c r="E101" s="32"/>
      <c r="G101" s="16"/>
      <c r="H101" s="27">
        <f>ROUND(SUM(H91:H100),0)</f>
        <v>1221</v>
      </c>
      <c r="I101" s="32"/>
      <c r="J101" s="52"/>
      <c r="K101" s="18"/>
      <c r="L101" s="27">
        <f>ROUND(SUM(L91:L100),0)</f>
        <v>1266</v>
      </c>
      <c r="M101" s="32"/>
      <c r="N101" s="52"/>
      <c r="O101" s="18"/>
      <c r="P101" s="27">
        <f>ROUND(SUM(P91:P100),0)</f>
        <v>1313</v>
      </c>
      <c r="Q101" s="32"/>
      <c r="R101" s="52"/>
      <c r="S101" s="18"/>
      <c r="T101" s="27">
        <f>ROUND(SUM(T91:T100),0)</f>
        <v>1817</v>
      </c>
      <c r="U101" s="32"/>
      <c r="V101" s="52"/>
      <c r="W101" s="18"/>
      <c r="X101" s="27">
        <f>ROUND(SUM(X91:X100),0)</f>
        <v>1871</v>
      </c>
      <c r="Y101" s="32"/>
      <c r="Z101" s="27">
        <f>ROUND(SUM(Z91:Z100),0)</f>
        <v>7488</v>
      </c>
    </row>
    <row r="102" spans="1:26" ht="5.25" customHeight="1" x14ac:dyDescent="0.25">
      <c r="A102" s="15"/>
      <c r="B102" s="52"/>
      <c r="C102" s="20"/>
      <c r="D102" s="27"/>
      <c r="E102" s="32"/>
      <c r="H102" s="27"/>
      <c r="I102" s="32"/>
      <c r="J102" s="52"/>
      <c r="K102" s="20"/>
      <c r="L102" s="27"/>
      <c r="M102" s="32"/>
      <c r="N102" s="52"/>
      <c r="P102" s="27"/>
      <c r="Q102" s="32"/>
      <c r="R102" s="52"/>
      <c r="T102" s="27"/>
      <c r="U102" s="32"/>
      <c r="V102" s="52"/>
      <c r="X102" s="27"/>
      <c r="Y102" s="32"/>
      <c r="Z102" s="27"/>
    </row>
    <row r="103" spans="1:26" x14ac:dyDescent="0.25">
      <c r="A103" s="3" t="s">
        <v>99</v>
      </c>
      <c r="D103" s="20">
        <f>ROUND(D23+D38+D52+D66+D72+D78+D87+D101+D84,0)</f>
        <v>0</v>
      </c>
      <c r="E103" s="32"/>
      <c r="H103" s="20">
        <f>ROUND(H23+H39+H52+H66+H72+H78+H87+H101+H84,0)</f>
        <v>5388</v>
      </c>
      <c r="I103" s="32"/>
      <c r="L103" s="20">
        <f>ROUND(L23+L39+L52+L66+L72+L78+L87+L101+L84,0)</f>
        <v>5558</v>
      </c>
      <c r="M103" s="32"/>
      <c r="P103" s="20">
        <f>ROUND(P23+P39+P52+P66+P72+P78+P87+P101+P84,0)</f>
        <v>5733</v>
      </c>
      <c r="Q103" s="32"/>
      <c r="T103" s="20">
        <f>ROUND(T23+T39+T52+T66+T72+T78+T87+T101+T84,0)</f>
        <v>6370</v>
      </c>
      <c r="U103" s="32"/>
      <c r="X103" s="20">
        <f>ROUND(X23+X39+X52+X66+X72+X78+X87+X101+X84,0)</f>
        <v>6561</v>
      </c>
      <c r="Y103" s="32"/>
      <c r="Z103" s="18">
        <f>ROUND(D103+H103+L103+P103+T103+X103,0)</f>
        <v>29610</v>
      </c>
    </row>
    <row r="104" spans="1:26" ht="6" customHeight="1" x14ac:dyDescent="0.25">
      <c r="D104" s="27"/>
      <c r="E104" s="32"/>
      <c r="I104" s="32"/>
      <c r="L104" s="27"/>
      <c r="M104" s="32"/>
      <c r="P104" s="27"/>
      <c r="Q104" s="32"/>
      <c r="T104" s="27"/>
      <c r="U104" s="32"/>
      <c r="X104" s="27"/>
      <c r="Y104" s="32"/>
      <c r="Z104" s="20"/>
    </row>
    <row r="105" spans="1:26" ht="15" customHeight="1" x14ac:dyDescent="0.25">
      <c r="A105" s="3" t="s">
        <v>100</v>
      </c>
      <c r="D105" s="53"/>
      <c r="E105" s="32"/>
      <c r="H105" s="54"/>
      <c r="I105" s="32"/>
      <c r="L105" s="53"/>
      <c r="M105" s="32"/>
      <c r="P105" s="53"/>
      <c r="Q105" s="32"/>
      <c r="T105" s="53"/>
      <c r="U105" s="32"/>
      <c r="X105" s="53"/>
      <c r="Y105" s="32"/>
      <c r="Z105" s="18">
        <f>ROUND(D105+H105+L105+P105+T105+X105,0)</f>
        <v>0</v>
      </c>
    </row>
    <row r="106" spans="1:26" ht="6" customHeight="1" x14ac:dyDescent="0.25">
      <c r="D106" s="27"/>
      <c r="E106" s="32"/>
      <c r="I106" s="32"/>
      <c r="L106" s="27"/>
      <c r="M106" s="32"/>
      <c r="P106" s="27"/>
      <c r="Q106" s="32"/>
      <c r="T106" s="27"/>
      <c r="U106" s="32"/>
      <c r="X106" s="27"/>
      <c r="Y106" s="32"/>
      <c r="Z106" s="20"/>
    </row>
    <row r="107" spans="1:26" x14ac:dyDescent="0.25">
      <c r="A107" s="22" t="s">
        <v>101</v>
      </c>
      <c r="D107" s="27"/>
      <c r="E107" s="32"/>
      <c r="I107" s="32"/>
      <c r="L107" s="27"/>
      <c r="M107" s="32"/>
      <c r="P107" s="27"/>
      <c r="Q107" s="32"/>
      <c r="T107" s="27"/>
      <c r="U107" s="32"/>
      <c r="X107" s="27"/>
      <c r="Y107" s="32"/>
      <c r="Z107" s="20"/>
    </row>
    <row r="108" spans="1:26" x14ac:dyDescent="0.25">
      <c r="A108" s="3" t="s">
        <v>102</v>
      </c>
      <c r="D108" s="53"/>
      <c r="E108" s="32"/>
      <c r="H108" s="34"/>
      <c r="I108" s="32"/>
      <c r="L108" s="34"/>
      <c r="M108" s="32"/>
      <c r="P108" s="34"/>
      <c r="Q108" s="32"/>
      <c r="T108" s="34"/>
      <c r="U108" s="32"/>
      <c r="X108" s="34"/>
      <c r="Y108" s="32"/>
      <c r="Z108" s="18">
        <f t="shared" ref="Z108:Z109" si="41">ROUND(D108+H108+L108+P108+T108+X108,0)</f>
        <v>0</v>
      </c>
    </row>
    <row r="109" spans="1:26" x14ac:dyDescent="0.25">
      <c r="A109" s="3" t="s">
        <v>103</v>
      </c>
      <c r="D109" s="53"/>
      <c r="E109" s="32"/>
      <c r="F109" s="20"/>
      <c r="G109" s="20"/>
      <c r="H109" s="34"/>
      <c r="I109" s="32"/>
      <c r="J109" s="20"/>
      <c r="K109" s="20"/>
      <c r="L109" s="53"/>
      <c r="M109" s="32"/>
      <c r="P109" s="53"/>
      <c r="Q109" s="32"/>
      <c r="T109" s="53"/>
      <c r="U109" s="32"/>
      <c r="X109" s="53"/>
      <c r="Y109" s="32"/>
      <c r="Z109" s="18">
        <f t="shared" si="41"/>
        <v>0</v>
      </c>
    </row>
    <row r="110" spans="1:26" ht="6" customHeight="1" x14ac:dyDescent="0.25">
      <c r="D110" s="27"/>
      <c r="E110" s="32"/>
      <c r="I110" s="32"/>
      <c r="L110" s="27"/>
      <c r="M110" s="32"/>
      <c r="P110" s="27"/>
      <c r="Q110" s="32"/>
      <c r="T110" s="27"/>
      <c r="U110" s="32"/>
      <c r="X110" s="27"/>
      <c r="Y110" s="32"/>
      <c r="Z110" s="20"/>
    </row>
    <row r="111" spans="1:26" ht="12.75" customHeight="1" x14ac:dyDescent="0.25">
      <c r="A111" s="22" t="s">
        <v>104</v>
      </c>
      <c r="D111" s="27"/>
      <c r="E111" s="32"/>
      <c r="I111" s="32"/>
      <c r="L111" s="27"/>
      <c r="M111" s="32"/>
      <c r="P111" s="27"/>
      <c r="Q111" s="32"/>
      <c r="T111" s="27"/>
      <c r="U111" s="32"/>
      <c r="X111" s="27"/>
      <c r="Y111" s="32"/>
      <c r="Z111" s="20"/>
    </row>
    <row r="112" spans="1:26" ht="12.75" customHeight="1" x14ac:dyDescent="0.25">
      <c r="A112" s="3" t="s">
        <v>105</v>
      </c>
      <c r="D112" s="53"/>
      <c r="E112" s="32"/>
      <c r="H112" s="34"/>
      <c r="I112" s="32"/>
      <c r="J112" s="20"/>
      <c r="K112" s="20"/>
      <c r="L112" s="53"/>
      <c r="M112" s="32"/>
      <c r="P112" s="53"/>
      <c r="Q112" s="32"/>
      <c r="T112" s="53"/>
      <c r="U112" s="32"/>
      <c r="X112" s="53"/>
      <c r="Y112" s="32"/>
      <c r="Z112" s="18">
        <f t="shared" ref="Z112:Z115" si="42">ROUND(D112+H112+L112+P112+T112+X112,0)</f>
        <v>0</v>
      </c>
    </row>
    <row r="113" spans="1:26" ht="12.75" customHeight="1" x14ac:dyDescent="0.25">
      <c r="A113" s="3" t="s">
        <v>106</v>
      </c>
      <c r="D113" s="53"/>
      <c r="E113" s="32"/>
      <c r="H113" s="34"/>
      <c r="I113" s="32"/>
      <c r="J113" s="20"/>
      <c r="K113" s="20"/>
      <c r="L113" s="53"/>
      <c r="M113" s="32"/>
      <c r="P113" s="53"/>
      <c r="Q113" s="32"/>
      <c r="T113" s="53"/>
      <c r="U113" s="32"/>
      <c r="X113" s="53"/>
      <c r="Y113" s="32"/>
      <c r="Z113" s="18">
        <f t="shared" si="42"/>
        <v>0</v>
      </c>
    </row>
    <row r="114" spans="1:26" ht="12.75" customHeight="1" x14ac:dyDescent="0.25">
      <c r="A114" s="3" t="s">
        <v>107</v>
      </c>
      <c r="D114" s="53"/>
      <c r="E114" s="32"/>
      <c r="H114" s="34"/>
      <c r="I114" s="32"/>
      <c r="J114" s="20"/>
      <c r="K114" s="20"/>
      <c r="L114" s="53"/>
      <c r="M114" s="32"/>
      <c r="P114" s="53"/>
      <c r="Q114" s="32"/>
      <c r="T114" s="53"/>
      <c r="U114" s="32"/>
      <c r="X114" s="53"/>
      <c r="Y114" s="32"/>
      <c r="Z114" s="18">
        <f t="shared" si="42"/>
        <v>0</v>
      </c>
    </row>
    <row r="115" spans="1:26" ht="12.75" customHeight="1" x14ac:dyDescent="0.25">
      <c r="A115" s="3" t="s">
        <v>108</v>
      </c>
      <c r="D115" s="55"/>
      <c r="E115" s="32"/>
      <c r="H115" s="34"/>
      <c r="I115" s="32"/>
      <c r="J115" s="20"/>
      <c r="K115" s="20"/>
      <c r="L115" s="53"/>
      <c r="M115" s="32"/>
      <c r="P115" s="53"/>
      <c r="Q115" s="32"/>
      <c r="T115" s="53"/>
      <c r="U115" s="32"/>
      <c r="X115" s="53"/>
      <c r="Y115" s="32"/>
      <c r="Z115" s="18">
        <f t="shared" si="42"/>
        <v>0</v>
      </c>
    </row>
    <row r="116" spans="1:26" ht="12.75" customHeight="1" x14ac:dyDescent="0.25">
      <c r="A116" s="3" t="s">
        <v>109</v>
      </c>
      <c r="D116" s="56">
        <f>ROUND(SUM(D111:D115),0)</f>
        <v>0</v>
      </c>
      <c r="E116" s="32"/>
      <c r="H116" s="56">
        <f>ROUND(SUM(H111:H115),0)</f>
        <v>0</v>
      </c>
      <c r="I116" s="32"/>
      <c r="L116" s="56">
        <f>ROUND(SUM(L111:L115),0)</f>
        <v>0</v>
      </c>
      <c r="M116" s="32"/>
      <c r="P116" s="56">
        <f>ROUND(SUM(P111:P115),0)</f>
        <v>0</v>
      </c>
      <c r="Q116" s="32"/>
      <c r="T116" s="56">
        <f>ROUND(SUM(T111:T115),0)</f>
        <v>0</v>
      </c>
      <c r="U116" s="32"/>
      <c r="X116" s="56">
        <f>ROUND(SUM(X111:X115),0)</f>
        <v>0</v>
      </c>
      <c r="Y116" s="32"/>
      <c r="Z116" s="56">
        <f>ROUND(SUM(Z111:Z115),0)</f>
        <v>0</v>
      </c>
    </row>
    <row r="117" spans="1:26" ht="6" customHeight="1" x14ac:dyDescent="0.25">
      <c r="D117" s="27"/>
      <c r="E117" s="32"/>
      <c r="I117" s="32"/>
      <c r="L117" s="27"/>
      <c r="M117" s="32"/>
      <c r="P117" s="27"/>
      <c r="Q117" s="32"/>
      <c r="T117" s="27"/>
      <c r="U117" s="32"/>
      <c r="X117" s="27"/>
      <c r="Y117" s="32"/>
      <c r="Z117" s="20"/>
    </row>
    <row r="118" spans="1:26" s="58" customFormat="1" ht="12.75" customHeight="1" x14ac:dyDescent="0.25">
      <c r="A118" s="57" t="s">
        <v>110</v>
      </c>
      <c r="D118" s="59"/>
      <c r="E118" s="60"/>
      <c r="H118" s="61"/>
      <c r="I118" s="60"/>
      <c r="L118" s="59"/>
      <c r="M118" s="60"/>
      <c r="P118" s="59"/>
      <c r="Q118" s="60"/>
      <c r="T118" s="59"/>
      <c r="U118" s="60"/>
      <c r="X118" s="59"/>
      <c r="Y118" s="60"/>
      <c r="Z118" s="20"/>
    </row>
    <row r="119" spans="1:26" s="58" customFormat="1" x14ac:dyDescent="0.25">
      <c r="A119" s="58" t="s">
        <v>111</v>
      </c>
      <c r="D119" s="62"/>
      <c r="E119" s="60"/>
      <c r="H119" s="63"/>
      <c r="I119" s="60"/>
      <c r="L119" s="62"/>
      <c r="M119" s="60"/>
      <c r="P119" s="62"/>
      <c r="Q119" s="60"/>
      <c r="T119" s="62"/>
      <c r="U119" s="60"/>
      <c r="X119" s="62"/>
      <c r="Y119" s="60"/>
      <c r="Z119" s="18">
        <f t="shared" ref="Z119:Z124" si="43">ROUND(D119+H119+L119+P119+T119+X119,0)</f>
        <v>0</v>
      </c>
    </row>
    <row r="120" spans="1:26" s="58" customFormat="1" x14ac:dyDescent="0.25">
      <c r="A120" s="3" t="s">
        <v>112</v>
      </c>
      <c r="D120" s="62"/>
      <c r="E120" s="60"/>
      <c r="H120" s="63"/>
      <c r="I120" s="60"/>
      <c r="L120" s="62"/>
      <c r="M120" s="60"/>
      <c r="P120" s="62"/>
      <c r="Q120" s="60"/>
      <c r="T120" s="62"/>
      <c r="U120" s="60"/>
      <c r="X120" s="62"/>
      <c r="Y120" s="60"/>
      <c r="Z120" s="18">
        <f t="shared" si="43"/>
        <v>0</v>
      </c>
    </row>
    <row r="121" spans="1:26" s="58" customFormat="1" x14ac:dyDescent="0.25">
      <c r="A121" s="58" t="s">
        <v>113</v>
      </c>
      <c r="D121" s="62"/>
      <c r="E121" s="60"/>
      <c r="F121" s="61"/>
      <c r="H121" s="63"/>
      <c r="I121" s="60"/>
      <c r="J121" s="61"/>
      <c r="L121" s="62"/>
      <c r="M121" s="60"/>
      <c r="N121" s="61"/>
      <c r="P121" s="62"/>
      <c r="Q121" s="60"/>
      <c r="R121" s="61"/>
      <c r="T121" s="62"/>
      <c r="U121" s="60"/>
      <c r="V121" s="61"/>
      <c r="X121" s="62"/>
      <c r="Y121" s="60"/>
      <c r="Z121" s="18">
        <f t="shared" si="43"/>
        <v>0</v>
      </c>
    </row>
    <row r="122" spans="1:26" s="58" customFormat="1" x14ac:dyDescent="0.25">
      <c r="A122" s="58" t="s">
        <v>5</v>
      </c>
      <c r="D122" s="62"/>
      <c r="E122" s="60"/>
      <c r="F122" s="61"/>
      <c r="H122" s="63"/>
      <c r="I122" s="60"/>
      <c r="J122" s="61"/>
      <c r="L122" s="62"/>
      <c r="M122" s="60"/>
      <c r="N122" s="61"/>
      <c r="P122" s="62"/>
      <c r="Q122" s="60"/>
      <c r="R122" s="61"/>
      <c r="T122" s="62"/>
      <c r="U122" s="60"/>
      <c r="V122" s="61"/>
      <c r="X122" s="62"/>
      <c r="Y122" s="60"/>
      <c r="Z122" s="18">
        <f t="shared" si="43"/>
        <v>0</v>
      </c>
    </row>
    <row r="123" spans="1:26" s="58" customFormat="1" x14ac:dyDescent="0.25">
      <c r="A123" s="58" t="s">
        <v>5</v>
      </c>
      <c r="D123" s="62"/>
      <c r="E123" s="60"/>
      <c r="F123" s="61"/>
      <c r="H123" s="63"/>
      <c r="I123" s="60"/>
      <c r="J123" s="61"/>
      <c r="L123" s="62"/>
      <c r="M123" s="60"/>
      <c r="N123" s="61"/>
      <c r="P123" s="62"/>
      <c r="Q123" s="60"/>
      <c r="R123" s="61"/>
      <c r="T123" s="62"/>
      <c r="U123" s="60"/>
      <c r="V123" s="61"/>
      <c r="X123" s="62"/>
      <c r="Y123" s="60"/>
      <c r="Z123" s="18">
        <f t="shared" si="43"/>
        <v>0</v>
      </c>
    </row>
    <row r="124" spans="1:26" ht="13.5" customHeight="1" x14ac:dyDescent="0.25">
      <c r="A124" s="3" t="s">
        <v>110</v>
      </c>
      <c r="D124" s="62"/>
      <c r="E124" s="32"/>
      <c r="F124" s="20"/>
      <c r="H124" s="63"/>
      <c r="I124" s="32"/>
      <c r="L124" s="53"/>
      <c r="M124" s="32"/>
      <c r="P124" s="53"/>
      <c r="Q124" s="32"/>
      <c r="T124" s="53"/>
      <c r="U124" s="32"/>
      <c r="X124" s="53"/>
      <c r="Y124" s="32"/>
      <c r="Z124" s="18">
        <f t="shared" si="43"/>
        <v>0</v>
      </c>
    </row>
    <row r="125" spans="1:26" ht="3" customHeight="1" x14ac:dyDescent="0.25">
      <c r="D125" s="59"/>
      <c r="E125" s="32"/>
      <c r="H125" s="61"/>
      <c r="I125" s="32"/>
      <c r="L125" s="43"/>
      <c r="M125" s="32"/>
      <c r="P125" s="43"/>
      <c r="Q125" s="32"/>
      <c r="T125" s="43"/>
      <c r="U125" s="32"/>
      <c r="X125" s="43"/>
      <c r="Y125" s="32"/>
      <c r="Z125" s="20"/>
    </row>
    <row r="126" spans="1:26" x14ac:dyDescent="0.25">
      <c r="A126" s="15" t="s">
        <v>114</v>
      </c>
      <c r="D126" s="56">
        <f>ROUND(SUM(D119:D125),0)</f>
        <v>0</v>
      </c>
      <c r="E126" s="32"/>
      <c r="G126" s="2"/>
      <c r="H126" s="56">
        <f>ROUND(SUM(H119:H125),0)</f>
        <v>0</v>
      </c>
      <c r="I126" s="32"/>
      <c r="L126" s="56">
        <f>ROUND(SUM(L119:L125),0)</f>
        <v>0</v>
      </c>
      <c r="M126" s="32"/>
      <c r="P126" s="56">
        <f>ROUND(SUM(P119:P125),0)</f>
        <v>0</v>
      </c>
      <c r="Q126" s="32"/>
      <c r="T126" s="56">
        <f>ROUND(SUM(T119:T125),0)</f>
        <v>0</v>
      </c>
      <c r="U126" s="32"/>
      <c r="X126" s="56">
        <f>ROUND(SUM(X119:X125),0)</f>
        <v>0</v>
      </c>
      <c r="Y126" s="32"/>
      <c r="Z126" s="56">
        <f>ROUND(SUM(Z119:Z125),0)</f>
        <v>0</v>
      </c>
    </row>
    <row r="127" spans="1:26" x14ac:dyDescent="0.25">
      <c r="A127" s="38"/>
      <c r="D127" s="43"/>
      <c r="E127" s="32"/>
      <c r="H127" s="43"/>
      <c r="I127" s="32"/>
      <c r="L127" s="43"/>
      <c r="M127" s="32"/>
      <c r="P127" s="43"/>
      <c r="Q127" s="32"/>
      <c r="T127" s="43"/>
      <c r="U127" s="32"/>
      <c r="X127" s="43"/>
      <c r="Y127" s="32"/>
      <c r="Z127" s="43"/>
    </row>
    <row r="128" spans="1:26" x14ac:dyDescent="0.25">
      <c r="A128" s="38"/>
      <c r="D128" s="43"/>
      <c r="E128" s="32"/>
      <c r="H128" s="43"/>
      <c r="I128" s="32"/>
      <c r="L128" s="43"/>
      <c r="M128" s="32"/>
      <c r="P128" s="43"/>
      <c r="Q128" s="32"/>
      <c r="T128" s="43"/>
      <c r="U128" s="32"/>
      <c r="X128" s="43"/>
      <c r="Y128" s="32"/>
      <c r="Z128" s="43"/>
    </row>
    <row r="129" spans="1:30" x14ac:dyDescent="0.25">
      <c r="A129" s="64" t="s">
        <v>115</v>
      </c>
      <c r="B129" s="65"/>
      <c r="C129" s="65"/>
      <c r="D129" s="66">
        <f>ROUND(D130-D105-D87-D116-D122-D123,0)+IF(D122&gt;25000,25000,D122)+IF(D123&gt;25000,25000,D123)</f>
        <v>0</v>
      </c>
      <c r="E129" s="67"/>
      <c r="F129" s="68"/>
      <c r="G129" s="68"/>
      <c r="H129" s="66">
        <f>ROUND(H130-H105-H87-H116-H122-H123,0)</f>
        <v>5388</v>
      </c>
      <c r="I129" s="67"/>
      <c r="J129" s="65"/>
      <c r="K129" s="65"/>
      <c r="L129" s="66">
        <f>ROUND(L130-L105-L87-L116-L122-L123,0)</f>
        <v>5558</v>
      </c>
      <c r="M129" s="67"/>
      <c r="N129" s="65"/>
      <c r="O129" s="65"/>
      <c r="P129" s="66">
        <f>ROUND(P130-P105-P87-P116-P122-P123,0)+IF(P122&gt;25000,25000,P122)+IF(P123&gt;25000,25000,P123)</f>
        <v>5733</v>
      </c>
      <c r="Q129" s="67"/>
      <c r="R129" s="65"/>
      <c r="S129" s="65"/>
      <c r="T129" s="66">
        <f>ROUND(T130-T105-T87-T116-T122-T123,0)+IF(T122&gt;25000,25000,T122)+IF(T123&gt;25000,25000,T123)</f>
        <v>6370</v>
      </c>
      <c r="U129" s="67"/>
      <c r="V129" s="65"/>
      <c r="W129" s="65"/>
      <c r="X129" s="66">
        <f>ROUND(X130-X105-X87-X116-X122-X123,0)+IF(X122&gt;25000,25000,X122)+IF(X123&gt;25000,25000,X123)</f>
        <v>6561</v>
      </c>
      <c r="Y129" s="67"/>
      <c r="Z129" s="18">
        <f>ROUND(D129+H129+L129+P129+T129+X129,0)</f>
        <v>29610</v>
      </c>
    </row>
    <row r="130" spans="1:30" x14ac:dyDescent="0.25">
      <c r="A130" s="3" t="s">
        <v>116</v>
      </c>
      <c r="D130" s="27">
        <f>ROUND(D103+D105+D108+D109+D116+D126,0)</f>
        <v>0</v>
      </c>
      <c r="E130" s="32"/>
      <c r="H130" s="27">
        <f>ROUND(H103+H105+H108+H109+H116+H126,0)</f>
        <v>5388</v>
      </c>
      <c r="I130" s="32"/>
      <c r="L130" s="27">
        <f>ROUND(L103+L105+L108+L109+L116+L126,0)</f>
        <v>5558</v>
      </c>
      <c r="M130" s="32"/>
      <c r="P130" s="27">
        <f>ROUND(P103+P105+P108+P109+P116+P126,0)</f>
        <v>5733</v>
      </c>
      <c r="Q130" s="32"/>
      <c r="T130" s="27">
        <f>ROUND(T103+T105+T108+T109+T116+T126,0)</f>
        <v>6370</v>
      </c>
      <c r="U130" s="32"/>
      <c r="X130" s="27">
        <f>ROUND(X103+X105+X108+X109+X116+X126,0)</f>
        <v>6561</v>
      </c>
      <c r="Y130" s="32"/>
      <c r="Z130" s="18">
        <f>ROUND(D130+H130+L130+P130+T130+X130,0)</f>
        <v>29610</v>
      </c>
    </row>
    <row r="131" spans="1:30" x14ac:dyDescent="0.25">
      <c r="A131" s="3" t="s">
        <v>0</v>
      </c>
      <c r="B131" s="70" t="s">
        <v>1</v>
      </c>
      <c r="C131" s="71">
        <v>0.51</v>
      </c>
      <c r="D131" s="27">
        <f>ROUND(D129*C131,0)</f>
        <v>0</v>
      </c>
      <c r="E131" s="30"/>
      <c r="F131" s="70" t="s">
        <v>1</v>
      </c>
      <c r="G131" s="71">
        <v>0.51</v>
      </c>
      <c r="H131" s="27">
        <f>ROUND(H129*G131,0)</f>
        <v>2748</v>
      </c>
      <c r="I131" s="30"/>
      <c r="J131" s="70" t="s">
        <v>1</v>
      </c>
      <c r="K131" s="71">
        <v>0.51500000000000001</v>
      </c>
      <c r="L131" s="27">
        <f>ROUND(L129*K131,0)</f>
        <v>2862</v>
      </c>
      <c r="M131" s="30"/>
      <c r="N131" s="70" t="s">
        <v>1</v>
      </c>
      <c r="O131" s="71">
        <v>0.51500000000000001</v>
      </c>
      <c r="P131" s="27">
        <f>ROUND(P129*O131,0)</f>
        <v>2952</v>
      </c>
      <c r="Q131" s="30"/>
      <c r="R131" s="70" t="s">
        <v>1</v>
      </c>
      <c r="S131" s="71">
        <v>0.51500000000000001</v>
      </c>
      <c r="T131" s="27">
        <f>ROUND(T129*S131,0)</f>
        <v>3281</v>
      </c>
      <c r="U131" s="30"/>
      <c r="V131" s="70" t="s">
        <v>1</v>
      </c>
      <c r="W131" s="71">
        <v>0.51500000000000001</v>
      </c>
      <c r="X131" s="27">
        <f>ROUND(X129*W131,0)</f>
        <v>3379</v>
      </c>
      <c r="Y131" s="30"/>
      <c r="Z131" s="18">
        <f>ROUND(D131+H131+L131+P131+T131+X131,0)</f>
        <v>15222</v>
      </c>
    </row>
    <row r="132" spans="1:30" ht="15.75" customHeight="1" thickBot="1" x14ac:dyDescent="0.3">
      <c r="A132" s="72" t="s">
        <v>2</v>
      </c>
      <c r="B132" s="72"/>
      <c r="C132" s="72"/>
      <c r="D132" s="73">
        <f>ROUND(D130+D131,0)</f>
        <v>0</v>
      </c>
      <c r="E132" s="30"/>
      <c r="F132" s="73"/>
      <c r="G132" s="72"/>
      <c r="H132" s="73">
        <f>ROUND(H130+H131,0)</f>
        <v>8136</v>
      </c>
      <c r="I132" s="30"/>
      <c r="J132" s="72"/>
      <c r="K132" s="72"/>
      <c r="L132" s="73">
        <f>ROUND(L130+L131,0)</f>
        <v>8420</v>
      </c>
      <c r="M132" s="30"/>
      <c r="N132" s="72"/>
      <c r="O132" s="72"/>
      <c r="P132" s="73">
        <f>ROUND(P130+P131,0)</f>
        <v>8685</v>
      </c>
      <c r="Q132" s="30"/>
      <c r="R132" s="72"/>
      <c r="S132" s="72"/>
      <c r="T132" s="73">
        <f>ROUND(T130+T131,0)</f>
        <v>9651</v>
      </c>
      <c r="U132" s="30"/>
      <c r="V132" s="72"/>
      <c r="W132" s="72"/>
      <c r="X132" s="73">
        <f>ROUND(X130+X131,0)</f>
        <v>9940</v>
      </c>
      <c r="Y132" s="30"/>
      <c r="Z132" s="73">
        <f>ROUND(Z130+Z131,0)</f>
        <v>44832</v>
      </c>
      <c r="AA132" s="20" t="s">
        <v>3</v>
      </c>
    </row>
    <row r="133" spans="1:30" ht="15.75" customHeight="1" thickTop="1" thickBot="1" x14ac:dyDescent="0.3">
      <c r="A133" s="74"/>
      <c r="D133" s="27"/>
      <c r="E133" s="27"/>
      <c r="H133" s="20"/>
      <c r="I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73"/>
      <c r="AA133" s="27"/>
      <c r="AB133" s="27"/>
      <c r="AD133" s="75"/>
    </row>
    <row r="134" spans="1:30" ht="13.8" thickTop="1" x14ac:dyDescent="0.25">
      <c r="A134" s="76"/>
      <c r="H134" s="77"/>
      <c r="I134" s="77"/>
      <c r="AB134" s="77"/>
    </row>
  </sheetData>
  <customSheetViews>
    <customSheetView guid="{7E480A89-9ADD-40D3-AD7C-1B4DAC730927}" fitToPage="1" hiddenRows="1" hiddenColumns="1">
      <selection activeCell="Y104" sqref="Y104"/>
      <pageMargins left="0.75" right="0.75" top="1" bottom="1" header="0.5" footer="0.5"/>
      <pageSetup scale="42" orientation="portrait" horizontalDpi="4294967292" verticalDpi="4294967292"/>
    </customSheetView>
    <customSheetView guid="{1AB19389-5738-4E19-932B-32DED3F878FC}" fitToPage="1" hiddenRows="1" hiddenColumns="1" topLeftCell="A5">
      <selection activeCell="A15" sqref="A15:XFD21"/>
      <pageMargins left="0.75" right="0.75" top="1" bottom="1" header="0.5" footer="0.5"/>
      <pageSetup scale="42" orientation="portrait" horizontalDpi="4294967292" verticalDpi="4294967292"/>
    </customSheetView>
    <customSheetView guid="{FB0E21F0-4E3B-4E81-9712-EA49C90E1D5A}" hiddenRows="1">
      <selection sqref="A1:C1"/>
      <pageMargins left="0.7" right="0.7" top="0.75" bottom="0.75" header="0.3" footer="0.3"/>
      <pageSetup orientation="portrait" horizontalDpi="4294967292" verticalDpi="4294967292"/>
    </customSheetView>
    <customSheetView guid="{CCA9AF78-5B98-4143-B7AD-20DF2202D9CD}" hiddenRows="1" hiddenColumns="1" topLeftCell="A50">
      <selection activeCell="Z9" sqref="Z9"/>
      <pageMargins left="0.7" right="0.7" top="0.75" bottom="0.75" header="0.3" footer="0.3"/>
      <pageSetup orientation="portrait" horizontalDpi="4294967292" verticalDpi="4294967292"/>
    </customSheetView>
    <customSheetView guid="{7A923FC1-5E6B-4640-98A3-7D91AFD62F71}" showPageBreaks="1" fitToPage="1" hiddenRows="1" hiddenColumns="1" topLeftCell="A65">
      <selection activeCell="X47" sqref="X47:X49"/>
      <pageMargins left="0.7" right="0.7" top="0.75" bottom="0.75" header="0.3" footer="0.3"/>
      <pageSetup scale="42" orientation="portrait" horizontalDpi="4294967292" verticalDpi="4294967292"/>
    </customSheetView>
  </customSheetViews>
  <mergeCells count="7">
    <mergeCell ref="R6:T6"/>
    <mergeCell ref="V6:X6"/>
    <mergeCell ref="A1:C1"/>
    <mergeCell ref="B6:D6"/>
    <mergeCell ref="F6:H6"/>
    <mergeCell ref="J6:L6"/>
    <mergeCell ref="N6:P6"/>
  </mergeCells>
  <phoneticPr fontId="17" type="noConversion"/>
  <pageMargins left="0.75" right="0.75" top="1" bottom="1" header="0.5" footer="0.5"/>
  <pageSetup scale="42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4"/>
  <sheetViews>
    <sheetView topLeftCell="A5" workbookViewId="0">
      <selection activeCell="H26" sqref="H26"/>
    </sheetView>
  </sheetViews>
  <sheetFormatPr defaultColWidth="8.6640625" defaultRowHeight="13.2" x14ac:dyDescent="0.25"/>
  <cols>
    <col min="1" max="1" width="25.6640625" style="3" customWidth="1"/>
    <col min="2" max="2" width="8.44140625" style="3" hidden="1" customWidth="1"/>
    <col min="3" max="3" width="7.44140625" style="3" hidden="1" customWidth="1"/>
    <col min="4" max="4" width="8.6640625" style="3" hidden="1" customWidth="1"/>
    <col min="5" max="5" width="0.44140625" style="3" customWidth="1"/>
    <col min="6" max="6" width="8.44140625" style="3" bestFit="1" customWidth="1"/>
    <col min="7" max="7" width="8" style="3" bestFit="1" customWidth="1"/>
    <col min="8" max="8" width="8.6640625" style="3"/>
    <col min="9" max="9" width="0.44140625" style="3" customWidth="1"/>
    <col min="10" max="10" width="10.109375" style="3" customWidth="1"/>
    <col min="11" max="11" width="8" style="3" customWidth="1"/>
    <col min="12" max="12" width="8.6640625" style="3" customWidth="1"/>
    <col min="13" max="13" width="0.44140625" style="3" customWidth="1"/>
    <col min="14" max="14" width="8.44140625" style="3" customWidth="1"/>
    <col min="15" max="15" width="8.33203125" style="3" bestFit="1" customWidth="1"/>
    <col min="16" max="16" width="8.6640625" style="3" customWidth="1"/>
    <col min="17" max="17" width="0.44140625" style="3" customWidth="1"/>
    <col min="18" max="18" width="8.44140625" style="3" customWidth="1"/>
    <col min="19" max="19" width="8" style="3" customWidth="1"/>
    <col min="20" max="20" width="8.6640625" style="3" customWidth="1"/>
    <col min="21" max="21" width="0.44140625" style="3" customWidth="1"/>
    <col min="22" max="22" width="8.44140625" style="3" customWidth="1"/>
    <col min="23" max="23" width="8" style="3" customWidth="1"/>
    <col min="24" max="24" width="8.6640625" style="3" customWidth="1"/>
    <col min="25" max="25" width="0.44140625" style="3" customWidth="1"/>
    <col min="26" max="26" width="10.109375" style="3" bestFit="1" customWidth="1"/>
    <col min="27" max="27" width="8.44140625" style="3" customWidth="1"/>
    <col min="28" max="28" width="1.33203125" style="3" customWidth="1"/>
    <col min="29" max="31" width="8.44140625" style="3" customWidth="1"/>
    <col min="32" max="16384" width="8.6640625" style="3"/>
  </cols>
  <sheetData>
    <row r="1" spans="1:26" x14ac:dyDescent="0.25">
      <c r="A1" s="154" t="s">
        <v>39</v>
      </c>
      <c r="B1" s="157"/>
      <c r="C1" s="157"/>
      <c r="D1" s="1"/>
      <c r="E1" s="1"/>
      <c r="F1" s="1"/>
      <c r="G1" s="1"/>
      <c r="H1" s="1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</row>
    <row r="2" spans="1:26" x14ac:dyDescent="0.25">
      <c r="A2" s="4" t="s">
        <v>40</v>
      </c>
      <c r="B2" s="1"/>
      <c r="C2" s="1"/>
      <c r="D2" s="1"/>
      <c r="E2" s="1"/>
      <c r="F2" s="1"/>
      <c r="G2" s="1"/>
      <c r="H2" s="1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"/>
    </row>
    <row r="3" spans="1:26" ht="13.8" x14ac:dyDescent="0.25">
      <c r="A3" s="5" t="s">
        <v>41</v>
      </c>
      <c r="B3" s="6"/>
      <c r="C3" s="6"/>
      <c r="D3" s="6"/>
      <c r="E3" s="6"/>
      <c r="F3" s="118"/>
      <c r="G3" s="6"/>
      <c r="H3" s="6"/>
      <c r="I3" s="2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2"/>
    </row>
    <row r="4" spans="1:26" x14ac:dyDescent="0.25">
      <c r="A4" s="5" t="s">
        <v>42</v>
      </c>
      <c r="C4" s="6"/>
      <c r="D4" s="6"/>
      <c r="E4" s="6"/>
      <c r="F4" s="7">
        <v>0.03</v>
      </c>
      <c r="G4" s="6"/>
      <c r="H4" s="6"/>
      <c r="I4" s="2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2"/>
    </row>
    <row r="5" spans="1:26" x14ac:dyDescent="0.25">
      <c r="A5" s="8" t="s">
        <v>43</v>
      </c>
      <c r="C5" s="6"/>
      <c r="D5" s="6"/>
      <c r="E5" s="6"/>
      <c r="F5" s="7">
        <v>0.06</v>
      </c>
      <c r="G5" s="6"/>
      <c r="H5" s="6"/>
      <c r="I5" s="2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2"/>
    </row>
    <row r="6" spans="1:26" x14ac:dyDescent="0.25">
      <c r="B6" s="155" t="s">
        <v>45</v>
      </c>
      <c r="C6" s="155"/>
      <c r="D6" s="155"/>
      <c r="E6" s="9"/>
      <c r="F6" s="158" t="s">
        <v>35</v>
      </c>
      <c r="G6" s="158"/>
      <c r="H6" s="158"/>
      <c r="I6" s="9"/>
      <c r="J6" s="156" t="s">
        <v>119</v>
      </c>
      <c r="K6" s="156"/>
      <c r="L6" s="156"/>
      <c r="M6" s="9"/>
      <c r="N6" s="156" t="s">
        <v>123</v>
      </c>
      <c r="O6" s="156"/>
      <c r="P6" s="156"/>
      <c r="Q6" s="9"/>
      <c r="R6" s="156" t="s">
        <v>127</v>
      </c>
      <c r="S6" s="156"/>
      <c r="T6" s="156"/>
      <c r="U6" s="9"/>
      <c r="V6" s="156" t="s">
        <v>128</v>
      </c>
      <c r="W6" s="156"/>
      <c r="X6" s="156"/>
      <c r="Y6" s="9"/>
      <c r="Z6" s="10" t="s">
        <v>49</v>
      </c>
    </row>
    <row r="7" spans="1:26" ht="26.4" x14ac:dyDescent="0.25">
      <c r="B7" s="11" t="s">
        <v>50</v>
      </c>
      <c r="C7" s="12"/>
      <c r="D7" s="13"/>
      <c r="E7" s="9"/>
      <c r="F7" s="11" t="s">
        <v>50</v>
      </c>
      <c r="G7" s="12">
        <v>42552</v>
      </c>
      <c r="H7" s="121"/>
      <c r="I7" s="9"/>
      <c r="J7" s="11" t="s">
        <v>50</v>
      </c>
      <c r="K7" s="12">
        <v>42917</v>
      </c>
      <c r="L7" s="134"/>
      <c r="M7" s="9"/>
      <c r="N7" s="11" t="s">
        <v>50</v>
      </c>
      <c r="O7" s="12">
        <v>43282</v>
      </c>
      <c r="P7" s="134"/>
      <c r="Q7" s="9"/>
      <c r="R7" s="11" t="s">
        <v>50</v>
      </c>
      <c r="S7" s="12">
        <v>43647</v>
      </c>
      <c r="T7" s="134"/>
      <c r="U7" s="9"/>
      <c r="V7" s="11" t="s">
        <v>50</v>
      </c>
      <c r="W7" s="12">
        <v>44013</v>
      </c>
      <c r="X7" s="134"/>
      <c r="Y7" s="9"/>
      <c r="Z7" s="14">
        <f>G7</f>
        <v>42552</v>
      </c>
    </row>
    <row r="8" spans="1:26" x14ac:dyDescent="0.25">
      <c r="B8" s="11" t="s">
        <v>51</v>
      </c>
      <c r="C8" s="12"/>
      <c r="D8" s="13"/>
      <c r="E8" s="9"/>
      <c r="F8" s="11" t="s">
        <v>51</v>
      </c>
      <c r="G8" s="12">
        <v>42916</v>
      </c>
      <c r="H8" s="121"/>
      <c r="I8" s="9"/>
      <c r="J8" s="11" t="s">
        <v>51</v>
      </c>
      <c r="K8" s="12">
        <v>43281</v>
      </c>
      <c r="L8" s="134"/>
      <c r="M8" s="9"/>
      <c r="N8" s="11" t="s">
        <v>51</v>
      </c>
      <c r="O8" s="12">
        <v>43646</v>
      </c>
      <c r="P8" s="134"/>
      <c r="Q8" s="9"/>
      <c r="R8" s="11" t="s">
        <v>51</v>
      </c>
      <c r="S8" s="12">
        <v>44012</v>
      </c>
      <c r="T8" s="134"/>
      <c r="U8" s="9"/>
      <c r="V8" s="11" t="s">
        <v>51</v>
      </c>
      <c r="W8" s="12">
        <v>44377</v>
      </c>
      <c r="X8" s="134"/>
      <c r="Y8" s="9"/>
      <c r="Z8" s="14">
        <f>W8</f>
        <v>44377</v>
      </c>
    </row>
    <row r="9" spans="1:26" x14ac:dyDescent="0.25">
      <c r="A9" s="15" t="s">
        <v>52</v>
      </c>
      <c r="B9" s="3" t="s">
        <v>53</v>
      </c>
      <c r="D9" s="16">
        <f>ROUND((C8-C7)/30,0)</f>
        <v>0</v>
      </c>
      <c r="E9" s="17"/>
      <c r="F9" s="3" t="s">
        <v>53</v>
      </c>
      <c r="H9" s="16">
        <f>ROUND((G8-G7)/30,0)</f>
        <v>12</v>
      </c>
      <c r="I9" s="17"/>
      <c r="J9" s="3" t="s">
        <v>53</v>
      </c>
      <c r="L9" s="16">
        <f>ROUND((K8-K7)/30,0)</f>
        <v>12</v>
      </c>
      <c r="M9" s="17"/>
      <c r="N9" s="3" t="s">
        <v>53</v>
      </c>
      <c r="P9" s="16">
        <f>ROUND((O8-O7)/30,0)</f>
        <v>12</v>
      </c>
      <c r="Q9" s="17"/>
      <c r="R9" s="3" t="s">
        <v>53</v>
      </c>
      <c r="T9" s="16">
        <f>ROUND((S8-S7)/30,0)</f>
        <v>12</v>
      </c>
      <c r="U9" s="17"/>
      <c r="V9" s="3" t="s">
        <v>53</v>
      </c>
      <c r="X9" s="16">
        <f>ROUND((W8-W7)/30,0)</f>
        <v>12</v>
      </c>
      <c r="Y9" s="17"/>
      <c r="Z9" s="18">
        <f>ROUND(D9+H9+L9+P9+T9+X9,0)</f>
        <v>60</v>
      </c>
    </row>
    <row r="10" spans="1:26" x14ac:dyDescent="0.25">
      <c r="A10" s="19" t="s">
        <v>54</v>
      </c>
      <c r="B10" s="2"/>
      <c r="C10" s="2"/>
      <c r="E10" s="21"/>
      <c r="F10" s="2"/>
      <c r="G10" s="2"/>
      <c r="I10" s="21"/>
      <c r="J10" s="2"/>
      <c r="K10" s="2"/>
      <c r="M10" s="21"/>
      <c r="N10" s="2"/>
      <c r="O10" s="2"/>
      <c r="Q10" s="21"/>
      <c r="R10" s="2"/>
      <c r="S10" s="2"/>
      <c r="U10" s="21"/>
      <c r="V10" s="2"/>
      <c r="W10" s="2"/>
      <c r="Y10" s="21"/>
      <c r="Z10" s="20"/>
    </row>
    <row r="11" spans="1:26" x14ac:dyDescent="0.25">
      <c r="A11" s="22" t="s">
        <v>55</v>
      </c>
      <c r="B11" s="23" t="s">
        <v>56</v>
      </c>
      <c r="C11" s="23" t="s">
        <v>57</v>
      </c>
      <c r="D11" s="24" t="s">
        <v>58</v>
      </c>
      <c r="E11" s="21"/>
      <c r="F11" s="23" t="s">
        <v>56</v>
      </c>
      <c r="G11" s="23" t="s">
        <v>125</v>
      </c>
      <c r="H11" s="24" t="s">
        <v>58</v>
      </c>
      <c r="I11" s="21"/>
      <c r="J11" s="23" t="s">
        <v>56</v>
      </c>
      <c r="K11" s="23" t="s">
        <v>125</v>
      </c>
      <c r="L11" s="24" t="s">
        <v>58</v>
      </c>
      <c r="M11" s="21"/>
      <c r="N11" s="23" t="s">
        <v>56</v>
      </c>
      <c r="O11" s="23" t="s">
        <v>125</v>
      </c>
      <c r="P11" s="24" t="s">
        <v>58</v>
      </c>
      <c r="Q11" s="21"/>
      <c r="R11" s="23" t="s">
        <v>56</v>
      </c>
      <c r="S11" s="23" t="s">
        <v>125</v>
      </c>
      <c r="T11" s="24" t="s">
        <v>58</v>
      </c>
      <c r="U11" s="21"/>
      <c r="V11" s="23" t="s">
        <v>56</v>
      </c>
      <c r="W11" s="23" t="s">
        <v>125</v>
      </c>
      <c r="X11" s="24" t="s">
        <v>58</v>
      </c>
      <c r="Y11" s="21"/>
      <c r="Z11" s="20"/>
    </row>
    <row r="12" spans="1:26" hidden="1" x14ac:dyDescent="0.25">
      <c r="A12" s="3" t="s">
        <v>59</v>
      </c>
      <c r="B12" s="25"/>
      <c r="C12" s="26"/>
      <c r="D12" s="27">
        <f>ROUND(B12/195*C12,0)</f>
        <v>0</v>
      </c>
      <c r="E12" s="21"/>
      <c r="F12" s="20">
        <f>ROUND(B12*(1+$F$4),0)</f>
        <v>0</v>
      </c>
      <c r="G12" s="26"/>
      <c r="H12" s="27">
        <f>ROUND(F12/195*G12,0)</f>
        <v>0</v>
      </c>
      <c r="I12" s="21"/>
      <c r="J12" s="20">
        <f>ROUND(F12*(1+$F$4),0)</f>
        <v>0</v>
      </c>
      <c r="K12" s="26"/>
      <c r="L12" s="27">
        <f>ROUND(J12/195*K12,0)</f>
        <v>0</v>
      </c>
      <c r="M12" s="21"/>
      <c r="N12" s="20">
        <f>ROUND(J12*(1+$F$4),0)</f>
        <v>0</v>
      </c>
      <c r="O12" s="26"/>
      <c r="P12" s="27">
        <f>ROUND(N12/195*O12,0)</f>
        <v>0</v>
      </c>
      <c r="Q12" s="21"/>
      <c r="R12" s="20">
        <f>ROUND(N12*(1+$F$4),0)</f>
        <v>0</v>
      </c>
      <c r="S12" s="26"/>
      <c r="T12" s="27">
        <f>ROUND(R12/195*S12,0)</f>
        <v>0</v>
      </c>
      <c r="U12" s="21"/>
      <c r="V12" s="20">
        <f>ROUND(R12*(1+$F$4),0)</f>
        <v>0</v>
      </c>
      <c r="W12" s="26"/>
      <c r="X12" s="27">
        <f>ROUND(V12/195*W12,0)</f>
        <v>0</v>
      </c>
      <c r="Y12" s="21"/>
      <c r="Z12" s="20">
        <f>ROUND(D12+H12+L12+P12+T12+X12,0)</f>
        <v>0</v>
      </c>
    </row>
    <row r="13" spans="1:26" ht="15.75" hidden="1" customHeight="1" x14ac:dyDescent="0.25">
      <c r="A13" s="3" t="s">
        <v>59</v>
      </c>
      <c r="B13" s="25"/>
      <c r="C13" s="26"/>
      <c r="D13" s="27">
        <f t="shared" ref="D13:D21" si="0">ROUND(B13/195*C13,0)</f>
        <v>0</v>
      </c>
      <c r="E13" s="21"/>
      <c r="I13" s="21"/>
      <c r="M13" s="21"/>
      <c r="Q13" s="21"/>
      <c r="U13" s="21"/>
      <c r="Y13" s="21"/>
    </row>
    <row r="14" spans="1:26" ht="15.75" customHeight="1" x14ac:dyDescent="0.25">
      <c r="A14" s="3" t="s">
        <v>59</v>
      </c>
      <c r="B14" s="25"/>
      <c r="C14" s="26">
        <v>0</v>
      </c>
      <c r="D14" s="27">
        <f t="shared" si="0"/>
        <v>0</v>
      </c>
      <c r="E14" s="30"/>
      <c r="F14" s="20"/>
      <c r="G14" s="26"/>
      <c r="H14" s="27">
        <f t="shared" ref="H14:H21" si="1">ROUND(F14/9*G14,0)</f>
        <v>0</v>
      </c>
      <c r="I14" s="21"/>
      <c r="J14" s="20">
        <f t="shared" ref="J14:J21" si="2">ROUND(F14*(1+$F$4),0)</f>
        <v>0</v>
      </c>
      <c r="K14" s="26"/>
      <c r="L14" s="27">
        <f t="shared" ref="L14:L21" si="3">ROUND(J14/9*K14,0)</f>
        <v>0</v>
      </c>
      <c r="M14" s="21"/>
      <c r="N14" s="20">
        <f t="shared" ref="N14:N21" si="4">ROUND(J14*(1+$F$4),0)</f>
        <v>0</v>
      </c>
      <c r="O14" s="26"/>
      <c r="P14" s="27">
        <f t="shared" ref="P14:P21" si="5">ROUND(N14/9*O14,0)</f>
        <v>0</v>
      </c>
      <c r="Q14" s="21"/>
      <c r="R14" s="20">
        <f t="shared" ref="R14:R21" si="6">ROUND(N14*(1+$F$4),0)</f>
        <v>0</v>
      </c>
      <c r="S14" s="26"/>
      <c r="T14" s="27">
        <f t="shared" ref="T14:T21" si="7">ROUND(R14/9*S14,0)</f>
        <v>0</v>
      </c>
      <c r="U14" s="21"/>
      <c r="V14" s="20">
        <f t="shared" ref="V14:V21" si="8">ROUND(R14*(1+$F$4),0)</f>
        <v>0</v>
      </c>
      <c r="W14" s="26"/>
      <c r="X14" s="27">
        <f t="shared" ref="X14:X21" si="9">ROUND(V14/9*W14,0)</f>
        <v>0</v>
      </c>
      <c r="Y14" s="21"/>
      <c r="Z14" s="18">
        <f t="shared" ref="Z14:Z21" si="10">ROUND(D14+H14+L14+P14+T14+X14,0)</f>
        <v>0</v>
      </c>
    </row>
    <row r="15" spans="1:26" ht="15.75" customHeight="1" x14ac:dyDescent="0.25">
      <c r="A15" s="3" t="s">
        <v>59</v>
      </c>
      <c r="B15" s="25"/>
      <c r="C15" s="26"/>
      <c r="D15" s="27">
        <f t="shared" si="0"/>
        <v>0</v>
      </c>
      <c r="E15" s="30"/>
      <c r="F15" s="20"/>
      <c r="G15" s="26"/>
      <c r="H15" s="27">
        <f t="shared" si="1"/>
        <v>0</v>
      </c>
      <c r="I15" s="21"/>
      <c r="J15" s="20">
        <f t="shared" si="2"/>
        <v>0</v>
      </c>
      <c r="K15" s="26"/>
      <c r="L15" s="27">
        <f t="shared" si="3"/>
        <v>0</v>
      </c>
      <c r="M15" s="21"/>
      <c r="N15" s="20">
        <f t="shared" si="4"/>
        <v>0</v>
      </c>
      <c r="O15" s="26"/>
      <c r="P15" s="27">
        <f t="shared" si="5"/>
        <v>0</v>
      </c>
      <c r="Q15" s="21"/>
      <c r="R15" s="20">
        <f t="shared" si="6"/>
        <v>0</v>
      </c>
      <c r="S15" s="26"/>
      <c r="T15" s="27">
        <f t="shared" si="7"/>
        <v>0</v>
      </c>
      <c r="U15" s="21"/>
      <c r="V15" s="20">
        <f t="shared" si="8"/>
        <v>0</v>
      </c>
      <c r="W15" s="26"/>
      <c r="X15" s="27">
        <f t="shared" si="9"/>
        <v>0</v>
      </c>
      <c r="Y15" s="21"/>
      <c r="Z15" s="18">
        <f t="shared" si="10"/>
        <v>0</v>
      </c>
    </row>
    <row r="16" spans="1:26" ht="15.75" customHeight="1" x14ac:dyDescent="0.25">
      <c r="A16" s="3" t="s">
        <v>59</v>
      </c>
      <c r="B16" s="25"/>
      <c r="C16" s="26"/>
      <c r="D16" s="27">
        <f t="shared" si="0"/>
        <v>0</v>
      </c>
      <c r="E16" s="30"/>
      <c r="F16" s="20"/>
      <c r="G16" s="26"/>
      <c r="H16" s="27">
        <f t="shared" si="1"/>
        <v>0</v>
      </c>
      <c r="I16" s="21"/>
      <c r="J16" s="20">
        <f t="shared" si="2"/>
        <v>0</v>
      </c>
      <c r="K16" s="26"/>
      <c r="L16" s="27">
        <f t="shared" si="3"/>
        <v>0</v>
      </c>
      <c r="M16" s="21"/>
      <c r="N16" s="20">
        <f t="shared" si="4"/>
        <v>0</v>
      </c>
      <c r="O16" s="26"/>
      <c r="P16" s="27">
        <f t="shared" si="5"/>
        <v>0</v>
      </c>
      <c r="Q16" s="21"/>
      <c r="R16" s="20">
        <f t="shared" si="6"/>
        <v>0</v>
      </c>
      <c r="S16" s="26"/>
      <c r="T16" s="27">
        <f t="shared" si="7"/>
        <v>0</v>
      </c>
      <c r="U16" s="21"/>
      <c r="V16" s="20">
        <f t="shared" si="8"/>
        <v>0</v>
      </c>
      <c r="W16" s="26"/>
      <c r="X16" s="27">
        <f t="shared" si="9"/>
        <v>0</v>
      </c>
      <c r="Y16" s="21"/>
      <c r="Z16" s="18">
        <f t="shared" si="10"/>
        <v>0</v>
      </c>
    </row>
    <row r="17" spans="1:26" ht="15.75" customHeight="1" x14ac:dyDescent="0.25">
      <c r="A17" s="3" t="s">
        <v>59</v>
      </c>
      <c r="B17" s="25"/>
      <c r="C17" s="26"/>
      <c r="D17" s="27">
        <f t="shared" si="0"/>
        <v>0</v>
      </c>
      <c r="E17" s="30"/>
      <c r="F17" s="20"/>
      <c r="G17" s="26"/>
      <c r="H17" s="27">
        <f t="shared" si="1"/>
        <v>0</v>
      </c>
      <c r="I17" s="21"/>
      <c r="J17" s="20">
        <f t="shared" si="2"/>
        <v>0</v>
      </c>
      <c r="K17" s="26"/>
      <c r="L17" s="27">
        <f t="shared" si="3"/>
        <v>0</v>
      </c>
      <c r="M17" s="21"/>
      <c r="N17" s="20">
        <f t="shared" si="4"/>
        <v>0</v>
      </c>
      <c r="O17" s="26"/>
      <c r="P17" s="27">
        <f t="shared" si="5"/>
        <v>0</v>
      </c>
      <c r="Q17" s="21"/>
      <c r="R17" s="20">
        <f t="shared" si="6"/>
        <v>0</v>
      </c>
      <c r="S17" s="26"/>
      <c r="T17" s="27">
        <f t="shared" si="7"/>
        <v>0</v>
      </c>
      <c r="U17" s="21"/>
      <c r="V17" s="20">
        <f t="shared" si="8"/>
        <v>0</v>
      </c>
      <c r="W17" s="26"/>
      <c r="X17" s="27">
        <f t="shared" si="9"/>
        <v>0</v>
      </c>
      <c r="Y17" s="21"/>
      <c r="Z17" s="18">
        <f t="shared" si="10"/>
        <v>0</v>
      </c>
    </row>
    <row r="18" spans="1:26" ht="15.75" customHeight="1" x14ac:dyDescent="0.25">
      <c r="A18" s="3" t="s">
        <v>59</v>
      </c>
      <c r="B18" s="25"/>
      <c r="C18" s="26"/>
      <c r="D18" s="27">
        <f t="shared" si="0"/>
        <v>0</v>
      </c>
      <c r="E18" s="30"/>
      <c r="F18" s="20"/>
      <c r="G18" s="26"/>
      <c r="H18" s="27">
        <f t="shared" si="1"/>
        <v>0</v>
      </c>
      <c r="I18" s="21"/>
      <c r="J18" s="20">
        <f t="shared" si="2"/>
        <v>0</v>
      </c>
      <c r="K18" s="26"/>
      <c r="L18" s="27">
        <f t="shared" si="3"/>
        <v>0</v>
      </c>
      <c r="M18" s="21"/>
      <c r="N18" s="20">
        <f t="shared" si="4"/>
        <v>0</v>
      </c>
      <c r="O18" s="26"/>
      <c r="P18" s="27">
        <f t="shared" si="5"/>
        <v>0</v>
      </c>
      <c r="Q18" s="21"/>
      <c r="R18" s="20">
        <f t="shared" si="6"/>
        <v>0</v>
      </c>
      <c r="S18" s="26"/>
      <c r="T18" s="27">
        <f t="shared" si="7"/>
        <v>0</v>
      </c>
      <c r="U18" s="21"/>
      <c r="V18" s="20">
        <f t="shared" si="8"/>
        <v>0</v>
      </c>
      <c r="W18" s="26"/>
      <c r="X18" s="27">
        <f t="shared" si="9"/>
        <v>0</v>
      </c>
      <c r="Y18" s="21"/>
      <c r="Z18" s="18">
        <f t="shared" si="10"/>
        <v>0</v>
      </c>
    </row>
    <row r="19" spans="1:26" ht="15.75" customHeight="1" x14ac:dyDescent="0.25">
      <c r="A19" s="3" t="s">
        <v>59</v>
      </c>
      <c r="B19" s="25"/>
      <c r="C19" s="26"/>
      <c r="D19" s="27">
        <f t="shared" si="0"/>
        <v>0</v>
      </c>
      <c r="E19" s="30"/>
      <c r="F19" s="20"/>
      <c r="G19" s="26"/>
      <c r="H19" s="27">
        <f t="shared" si="1"/>
        <v>0</v>
      </c>
      <c r="I19" s="21"/>
      <c r="J19" s="20">
        <f t="shared" si="2"/>
        <v>0</v>
      </c>
      <c r="K19" s="26"/>
      <c r="L19" s="27">
        <f t="shared" si="3"/>
        <v>0</v>
      </c>
      <c r="M19" s="21"/>
      <c r="N19" s="20">
        <f t="shared" si="4"/>
        <v>0</v>
      </c>
      <c r="O19" s="26"/>
      <c r="P19" s="27">
        <f t="shared" si="5"/>
        <v>0</v>
      </c>
      <c r="Q19" s="21"/>
      <c r="R19" s="20">
        <f t="shared" si="6"/>
        <v>0</v>
      </c>
      <c r="S19" s="26"/>
      <c r="T19" s="27">
        <f t="shared" si="7"/>
        <v>0</v>
      </c>
      <c r="U19" s="21"/>
      <c r="V19" s="20">
        <f t="shared" si="8"/>
        <v>0</v>
      </c>
      <c r="W19" s="26"/>
      <c r="X19" s="27">
        <f t="shared" si="9"/>
        <v>0</v>
      </c>
      <c r="Y19" s="21"/>
      <c r="Z19" s="18">
        <f t="shared" si="10"/>
        <v>0</v>
      </c>
    </row>
    <row r="20" spans="1:26" ht="15.75" customHeight="1" x14ac:dyDescent="0.25">
      <c r="A20" s="3" t="s">
        <v>59</v>
      </c>
      <c r="B20" s="25"/>
      <c r="C20" s="26"/>
      <c r="D20" s="27">
        <f t="shared" si="0"/>
        <v>0</v>
      </c>
      <c r="E20" s="30"/>
      <c r="F20" s="20"/>
      <c r="G20" s="26"/>
      <c r="H20" s="27">
        <f t="shared" si="1"/>
        <v>0</v>
      </c>
      <c r="I20" s="21"/>
      <c r="J20" s="20">
        <f t="shared" si="2"/>
        <v>0</v>
      </c>
      <c r="K20" s="26"/>
      <c r="L20" s="27">
        <f t="shared" si="3"/>
        <v>0</v>
      </c>
      <c r="M20" s="21"/>
      <c r="N20" s="20">
        <f t="shared" si="4"/>
        <v>0</v>
      </c>
      <c r="O20" s="26"/>
      <c r="P20" s="27">
        <f t="shared" si="5"/>
        <v>0</v>
      </c>
      <c r="Q20" s="21"/>
      <c r="R20" s="20">
        <f t="shared" si="6"/>
        <v>0</v>
      </c>
      <c r="S20" s="26"/>
      <c r="T20" s="27">
        <f t="shared" si="7"/>
        <v>0</v>
      </c>
      <c r="U20" s="21"/>
      <c r="V20" s="20">
        <f t="shared" si="8"/>
        <v>0</v>
      </c>
      <c r="W20" s="26"/>
      <c r="X20" s="27">
        <f t="shared" si="9"/>
        <v>0</v>
      </c>
      <c r="Y20" s="21"/>
      <c r="Z20" s="18">
        <f t="shared" si="10"/>
        <v>0</v>
      </c>
    </row>
    <row r="21" spans="1:26" ht="15.75" customHeight="1" x14ac:dyDescent="0.25">
      <c r="A21" s="3" t="s">
        <v>59</v>
      </c>
      <c r="B21" s="25"/>
      <c r="C21" s="26"/>
      <c r="D21" s="27">
        <f t="shared" si="0"/>
        <v>0</v>
      </c>
      <c r="E21" s="30"/>
      <c r="F21" s="20"/>
      <c r="G21" s="26"/>
      <c r="H21" s="27">
        <f t="shared" si="1"/>
        <v>0</v>
      </c>
      <c r="I21" s="21"/>
      <c r="J21" s="20">
        <f t="shared" si="2"/>
        <v>0</v>
      </c>
      <c r="K21" s="26"/>
      <c r="L21" s="27">
        <f t="shared" si="3"/>
        <v>0</v>
      </c>
      <c r="M21" s="21"/>
      <c r="N21" s="20">
        <f t="shared" si="4"/>
        <v>0</v>
      </c>
      <c r="O21" s="26"/>
      <c r="P21" s="27">
        <f t="shared" si="5"/>
        <v>0</v>
      </c>
      <c r="Q21" s="21"/>
      <c r="R21" s="20">
        <f t="shared" si="6"/>
        <v>0</v>
      </c>
      <c r="S21" s="26"/>
      <c r="T21" s="27">
        <f t="shared" si="7"/>
        <v>0</v>
      </c>
      <c r="U21" s="21"/>
      <c r="V21" s="20">
        <f t="shared" si="8"/>
        <v>0</v>
      </c>
      <c r="W21" s="26"/>
      <c r="X21" s="27">
        <f t="shared" si="9"/>
        <v>0</v>
      </c>
      <c r="Y21" s="21"/>
      <c r="Z21" s="18">
        <f t="shared" si="10"/>
        <v>0</v>
      </c>
    </row>
    <row r="22" spans="1:26" ht="15.75" customHeight="1" x14ac:dyDescent="0.25">
      <c r="B22" s="25"/>
      <c r="C22" s="26"/>
      <c r="D22" s="27"/>
      <c r="E22" s="30"/>
      <c r="F22" s="20"/>
      <c r="G22" s="15"/>
      <c r="H22" s="43"/>
      <c r="I22" s="30"/>
      <c r="J22" s="20"/>
      <c r="K22" s="15"/>
      <c r="L22" s="43"/>
      <c r="M22" s="30"/>
      <c r="O22" s="15"/>
      <c r="P22" s="43"/>
      <c r="Q22" s="30"/>
      <c r="S22" s="15"/>
      <c r="T22" s="43"/>
      <c r="U22" s="30"/>
      <c r="W22" s="15"/>
      <c r="X22" s="43"/>
      <c r="Y22" s="30"/>
      <c r="Z22" s="105"/>
    </row>
    <row r="23" spans="1:26" x14ac:dyDescent="0.25">
      <c r="A23" s="15" t="s">
        <v>60</v>
      </c>
      <c r="B23" s="28"/>
      <c r="C23" s="15"/>
      <c r="D23" s="27">
        <f>ROUND(SUM(D12:D22),0)</f>
        <v>0</v>
      </c>
      <c r="E23" s="32"/>
      <c r="F23" s="20"/>
      <c r="G23" s="15"/>
      <c r="H23" s="27">
        <f>ROUND(SUM(H12:H22),0)</f>
        <v>0</v>
      </c>
      <c r="I23" s="32"/>
      <c r="J23" s="20"/>
      <c r="K23" s="15"/>
      <c r="L23" s="27">
        <f>ROUND(SUM(L12:L22),0)</f>
        <v>0</v>
      </c>
      <c r="M23" s="32"/>
      <c r="O23" s="15"/>
      <c r="P23" s="27">
        <f>ROUND(SUM(P12:P22),0)</f>
        <v>0</v>
      </c>
      <c r="Q23" s="32"/>
      <c r="S23" s="15"/>
      <c r="T23" s="27">
        <f>ROUND(SUM(T12:T22),0)</f>
        <v>0</v>
      </c>
      <c r="U23" s="32"/>
      <c r="W23" s="15"/>
      <c r="X23" s="27">
        <f>ROUND(SUM(X12:X22),0)</f>
        <v>0</v>
      </c>
      <c r="Y23" s="32"/>
      <c r="Z23" s="27">
        <f>ROUND(SUM(Z12:Z22),0)</f>
        <v>0</v>
      </c>
    </row>
    <row r="24" spans="1:26" ht="6" customHeight="1" x14ac:dyDescent="0.25">
      <c r="A24" s="15"/>
      <c r="B24" s="28"/>
      <c r="C24" s="15"/>
      <c r="D24" s="27"/>
      <c r="E24" s="32"/>
      <c r="F24" s="20"/>
      <c r="G24" s="15"/>
      <c r="H24" s="27"/>
      <c r="I24" s="32"/>
      <c r="J24" s="20"/>
      <c r="K24" s="15"/>
      <c r="L24" s="27"/>
      <c r="M24" s="32"/>
      <c r="O24" s="15"/>
      <c r="P24" s="27"/>
      <c r="Q24" s="32"/>
      <c r="S24" s="15"/>
      <c r="T24" s="27"/>
      <c r="U24" s="32"/>
      <c r="W24" s="15"/>
      <c r="X24" s="27"/>
      <c r="Y24" s="32"/>
      <c r="Z24" s="27"/>
    </row>
    <row r="25" spans="1:26" x14ac:dyDescent="0.25">
      <c r="A25" s="23" t="s">
        <v>122</v>
      </c>
      <c r="B25" s="33" t="s">
        <v>56</v>
      </c>
      <c r="C25" s="23" t="s">
        <v>62</v>
      </c>
      <c r="D25" s="27"/>
      <c r="E25" s="32"/>
      <c r="F25" s="33" t="s">
        <v>56</v>
      </c>
      <c r="G25" s="23" t="s">
        <v>62</v>
      </c>
      <c r="H25" s="27"/>
      <c r="I25" s="32"/>
      <c r="J25" s="23" t="s">
        <v>56</v>
      </c>
      <c r="K25" s="23" t="s">
        <v>62</v>
      </c>
      <c r="L25" s="27"/>
      <c r="M25" s="32"/>
      <c r="N25" s="23" t="s">
        <v>56</v>
      </c>
      <c r="O25" s="23" t="s">
        <v>62</v>
      </c>
      <c r="P25" s="27"/>
      <c r="Q25" s="32"/>
      <c r="R25" s="23" t="s">
        <v>56</v>
      </c>
      <c r="S25" s="23" t="s">
        <v>62</v>
      </c>
      <c r="T25" s="27"/>
      <c r="U25" s="32"/>
      <c r="V25" s="23" t="s">
        <v>56</v>
      </c>
      <c r="W25" s="23" t="s">
        <v>62</v>
      </c>
      <c r="X25" s="27"/>
      <c r="Y25" s="32"/>
      <c r="Z25" s="27"/>
    </row>
    <row r="26" spans="1:26" x14ac:dyDescent="0.25">
      <c r="A26" s="15" t="s">
        <v>63</v>
      </c>
      <c r="B26" s="34"/>
      <c r="C26" s="35"/>
      <c r="D26" s="27">
        <f>ROUND(B26/9*C26,0)</f>
        <v>0</v>
      </c>
      <c r="E26" s="32"/>
      <c r="F26" s="20">
        <v>50000</v>
      </c>
      <c r="G26" s="36">
        <v>1</v>
      </c>
      <c r="H26" s="27">
        <f>ROUND(F26/9*G26,0)</f>
        <v>5556</v>
      </c>
      <c r="I26" s="32"/>
      <c r="J26" s="20">
        <f>ROUND(F26*(1+$F$4),2)</f>
        <v>51500</v>
      </c>
      <c r="K26" s="36">
        <v>1</v>
      </c>
      <c r="L26" s="27">
        <f>ROUND(J26/9*K26,0)</f>
        <v>5722</v>
      </c>
      <c r="M26" s="32"/>
      <c r="N26" s="20">
        <f>ROUND(J26*(1+$F$4),2)</f>
        <v>53045</v>
      </c>
      <c r="O26" s="36">
        <v>1</v>
      </c>
      <c r="P26" s="27">
        <f>ROUND(N26/9*O26,0)</f>
        <v>5894</v>
      </c>
      <c r="Q26" s="32"/>
      <c r="R26" s="20">
        <f>ROUND(N26*(1+$F$4),2)</f>
        <v>54636.35</v>
      </c>
      <c r="S26" s="36">
        <v>1</v>
      </c>
      <c r="T26" s="27">
        <f>ROUND(R26/9*S26,0)</f>
        <v>6071</v>
      </c>
      <c r="U26" s="32"/>
      <c r="V26" s="20">
        <f>ROUND(R26*(1+$F$4),2)</f>
        <v>56275.44</v>
      </c>
      <c r="W26" s="36">
        <v>1</v>
      </c>
      <c r="X26" s="27">
        <f>ROUND(V26/9*W26,0)</f>
        <v>6253</v>
      </c>
      <c r="Y26" s="32"/>
      <c r="Z26" s="18">
        <f>ROUND(D26+H26+L26+P26+T26+X26,0)</f>
        <v>29496</v>
      </c>
    </row>
    <row r="27" spans="1:26" x14ac:dyDescent="0.25">
      <c r="A27" s="15"/>
      <c r="B27" s="34"/>
      <c r="C27" s="35"/>
      <c r="D27" s="27"/>
      <c r="E27" s="32"/>
      <c r="F27" s="20"/>
      <c r="G27" s="36"/>
      <c r="H27" s="27"/>
      <c r="I27" s="32"/>
      <c r="J27" s="20"/>
      <c r="K27" s="36"/>
      <c r="L27" s="27"/>
      <c r="M27" s="32"/>
      <c r="N27" s="20"/>
      <c r="O27" s="36"/>
      <c r="P27" s="27"/>
      <c r="Q27" s="32"/>
      <c r="R27" s="20"/>
      <c r="S27" s="36"/>
      <c r="T27" s="27"/>
      <c r="U27" s="32"/>
      <c r="V27" s="20"/>
      <c r="W27" s="36"/>
      <c r="X27" s="27"/>
      <c r="Y27" s="32"/>
      <c r="Z27" s="20"/>
    </row>
    <row r="28" spans="1:26" x14ac:dyDescent="0.25">
      <c r="A28" s="23" t="s">
        <v>64</v>
      </c>
      <c r="B28" s="34"/>
      <c r="C28" s="35"/>
      <c r="D28" s="27">
        <f>ROUND(B28/12*C28,0)</f>
        <v>0</v>
      </c>
      <c r="E28" s="27"/>
      <c r="F28" s="20"/>
      <c r="G28" s="36"/>
      <c r="H28" s="27"/>
      <c r="I28" s="32"/>
      <c r="J28" s="20"/>
      <c r="K28" s="36"/>
      <c r="L28" s="27"/>
      <c r="M28" s="32"/>
      <c r="N28" s="20"/>
      <c r="O28" s="36"/>
      <c r="P28" s="27"/>
      <c r="Q28" s="32"/>
      <c r="R28" s="20"/>
      <c r="S28" s="36"/>
      <c r="T28" s="27"/>
      <c r="U28" s="32"/>
      <c r="V28" s="20"/>
      <c r="W28" s="35"/>
      <c r="X28" s="27"/>
      <c r="Y28" s="32"/>
      <c r="Z28" s="20"/>
    </row>
    <row r="29" spans="1:26" x14ac:dyDescent="0.25">
      <c r="A29" s="15" t="s">
        <v>64</v>
      </c>
      <c r="B29" s="34"/>
      <c r="C29" s="35"/>
      <c r="D29" s="27"/>
      <c r="E29" s="32"/>
      <c r="F29" s="20">
        <v>50000</v>
      </c>
      <c r="G29" s="36">
        <v>1</v>
      </c>
      <c r="H29" s="27">
        <f t="shared" ref="H29:H37" si="11">ROUND(F29/12*G29,0)</f>
        <v>4167</v>
      </c>
      <c r="I29" s="32"/>
      <c r="J29" s="20">
        <f t="shared" ref="J29:J37" si="12">ROUND(F29*(1+$F$4),2)</f>
        <v>51500</v>
      </c>
      <c r="K29" s="36">
        <v>1</v>
      </c>
      <c r="L29" s="27">
        <f t="shared" ref="L29:L37" si="13">ROUND(J29/12*K29,0)</f>
        <v>4292</v>
      </c>
      <c r="M29" s="32"/>
      <c r="N29" s="20">
        <f t="shared" ref="N29:N37" si="14">ROUND(J29*(1+$F$4),2)</f>
        <v>53045</v>
      </c>
      <c r="O29" s="36">
        <v>1</v>
      </c>
      <c r="P29" s="27">
        <f t="shared" ref="P29:P37" si="15">ROUND(N29/12*O29,0)</f>
        <v>4420</v>
      </c>
      <c r="Q29" s="32"/>
      <c r="R29" s="20">
        <f t="shared" ref="R29:R37" si="16">ROUND(N29*(1+$F$4),2)</f>
        <v>54636.35</v>
      </c>
      <c r="S29" s="36">
        <v>1</v>
      </c>
      <c r="T29" s="27">
        <f t="shared" ref="T29:T37" si="17">ROUND(R29/12*S29,0)</f>
        <v>4553</v>
      </c>
      <c r="U29" s="32"/>
      <c r="V29" s="20">
        <f t="shared" ref="V29:V37" si="18">ROUND(R29*(1+$F$4),2)</f>
        <v>56275.44</v>
      </c>
      <c r="W29" s="35">
        <v>1</v>
      </c>
      <c r="X29" s="27">
        <f t="shared" ref="X29:X37" si="19">ROUND(V29/12*W29,0)</f>
        <v>4690</v>
      </c>
      <c r="Y29" s="32"/>
      <c r="Z29" s="18">
        <f t="shared" ref="Z29:Z37" si="20">ROUND(D29+H29+L29+P29+T29+X29,0)</f>
        <v>22122</v>
      </c>
    </row>
    <row r="30" spans="1:26" hidden="1" x14ac:dyDescent="0.25">
      <c r="A30" s="15" t="s">
        <v>64</v>
      </c>
      <c r="B30" s="34"/>
      <c r="C30" s="35"/>
      <c r="D30" s="27"/>
      <c r="E30" s="32"/>
      <c r="F30" s="20">
        <f t="shared" ref="F30:F37" si="21">ROUND(B30*(1+$F$4),2)</f>
        <v>0</v>
      </c>
      <c r="G30" s="36"/>
      <c r="H30" s="27">
        <f t="shared" si="11"/>
        <v>0</v>
      </c>
      <c r="I30" s="32"/>
      <c r="J30" s="20">
        <f t="shared" si="12"/>
        <v>0</v>
      </c>
      <c r="K30" s="36"/>
      <c r="L30" s="27">
        <f t="shared" si="13"/>
        <v>0</v>
      </c>
      <c r="M30" s="32"/>
      <c r="N30" s="20">
        <f t="shared" si="14"/>
        <v>0</v>
      </c>
      <c r="O30" s="36"/>
      <c r="P30" s="27">
        <f t="shared" si="15"/>
        <v>0</v>
      </c>
      <c r="Q30" s="32"/>
      <c r="R30" s="20">
        <f t="shared" si="16"/>
        <v>0</v>
      </c>
      <c r="S30" s="36"/>
      <c r="T30" s="27">
        <f t="shared" si="17"/>
        <v>0</v>
      </c>
      <c r="U30" s="32"/>
      <c r="V30" s="20">
        <f t="shared" si="18"/>
        <v>0</v>
      </c>
      <c r="W30" s="35"/>
      <c r="X30" s="27">
        <f t="shared" si="19"/>
        <v>0</v>
      </c>
      <c r="Y30" s="32"/>
      <c r="Z30" s="18">
        <f t="shared" si="20"/>
        <v>0</v>
      </c>
    </row>
    <row r="31" spans="1:26" hidden="1" x14ac:dyDescent="0.25">
      <c r="A31" s="15" t="s">
        <v>64</v>
      </c>
      <c r="B31" s="34"/>
      <c r="C31" s="35"/>
      <c r="D31" s="27"/>
      <c r="E31" s="32"/>
      <c r="F31" s="20">
        <f t="shared" si="21"/>
        <v>0</v>
      </c>
      <c r="G31" s="36"/>
      <c r="H31" s="27">
        <f t="shared" si="11"/>
        <v>0</v>
      </c>
      <c r="I31" s="32"/>
      <c r="J31" s="20">
        <f t="shared" si="12"/>
        <v>0</v>
      </c>
      <c r="K31" s="36"/>
      <c r="L31" s="27">
        <f t="shared" si="13"/>
        <v>0</v>
      </c>
      <c r="M31" s="32"/>
      <c r="N31" s="20">
        <f t="shared" si="14"/>
        <v>0</v>
      </c>
      <c r="O31" s="36"/>
      <c r="P31" s="27">
        <f t="shared" si="15"/>
        <v>0</v>
      </c>
      <c r="Q31" s="32"/>
      <c r="R31" s="20">
        <f t="shared" si="16"/>
        <v>0</v>
      </c>
      <c r="S31" s="36"/>
      <c r="T31" s="27">
        <f t="shared" si="17"/>
        <v>0</v>
      </c>
      <c r="U31" s="32"/>
      <c r="V31" s="20">
        <f t="shared" si="18"/>
        <v>0</v>
      </c>
      <c r="W31" s="35"/>
      <c r="X31" s="27">
        <f t="shared" si="19"/>
        <v>0</v>
      </c>
      <c r="Y31" s="32"/>
      <c r="Z31" s="18">
        <f t="shared" si="20"/>
        <v>0</v>
      </c>
    </row>
    <row r="32" spans="1:26" hidden="1" x14ac:dyDescent="0.25">
      <c r="A32" s="15" t="s">
        <v>64</v>
      </c>
      <c r="B32" s="34"/>
      <c r="C32" s="35"/>
      <c r="D32" s="27"/>
      <c r="E32" s="32"/>
      <c r="F32" s="20">
        <f t="shared" si="21"/>
        <v>0</v>
      </c>
      <c r="G32" s="36"/>
      <c r="H32" s="27">
        <f t="shared" si="11"/>
        <v>0</v>
      </c>
      <c r="I32" s="32"/>
      <c r="J32" s="20">
        <f t="shared" si="12"/>
        <v>0</v>
      </c>
      <c r="K32" s="36"/>
      <c r="L32" s="27">
        <f t="shared" si="13"/>
        <v>0</v>
      </c>
      <c r="M32" s="32"/>
      <c r="N32" s="20">
        <f t="shared" si="14"/>
        <v>0</v>
      </c>
      <c r="O32" s="36"/>
      <c r="P32" s="27">
        <f t="shared" si="15"/>
        <v>0</v>
      </c>
      <c r="Q32" s="32"/>
      <c r="R32" s="20">
        <f t="shared" si="16"/>
        <v>0</v>
      </c>
      <c r="S32" s="36"/>
      <c r="T32" s="27">
        <f t="shared" si="17"/>
        <v>0</v>
      </c>
      <c r="U32" s="32"/>
      <c r="V32" s="20">
        <f t="shared" si="18"/>
        <v>0</v>
      </c>
      <c r="W32" s="35"/>
      <c r="X32" s="27">
        <f t="shared" si="19"/>
        <v>0</v>
      </c>
      <c r="Y32" s="32"/>
      <c r="Z32" s="18">
        <f t="shared" si="20"/>
        <v>0</v>
      </c>
    </row>
    <row r="33" spans="1:26" hidden="1" x14ac:dyDescent="0.25">
      <c r="A33" s="15" t="s">
        <v>64</v>
      </c>
      <c r="B33" s="34"/>
      <c r="C33" s="35"/>
      <c r="D33" s="27"/>
      <c r="E33" s="32"/>
      <c r="F33" s="20">
        <f t="shared" si="21"/>
        <v>0</v>
      </c>
      <c r="G33" s="36"/>
      <c r="H33" s="27">
        <f t="shared" si="11"/>
        <v>0</v>
      </c>
      <c r="I33" s="32"/>
      <c r="J33" s="20">
        <f t="shared" si="12"/>
        <v>0</v>
      </c>
      <c r="K33" s="36"/>
      <c r="L33" s="27">
        <f t="shared" si="13"/>
        <v>0</v>
      </c>
      <c r="M33" s="32"/>
      <c r="N33" s="20">
        <f t="shared" si="14"/>
        <v>0</v>
      </c>
      <c r="O33" s="36"/>
      <c r="P33" s="27">
        <f t="shared" si="15"/>
        <v>0</v>
      </c>
      <c r="Q33" s="32"/>
      <c r="R33" s="20">
        <f t="shared" si="16"/>
        <v>0</v>
      </c>
      <c r="S33" s="36"/>
      <c r="T33" s="27">
        <f t="shared" si="17"/>
        <v>0</v>
      </c>
      <c r="U33" s="32"/>
      <c r="V33" s="20">
        <f t="shared" si="18"/>
        <v>0</v>
      </c>
      <c r="W33" s="35"/>
      <c r="X33" s="27">
        <f t="shared" si="19"/>
        <v>0</v>
      </c>
      <c r="Y33" s="32"/>
      <c r="Z33" s="18">
        <f t="shared" si="20"/>
        <v>0</v>
      </c>
    </row>
    <row r="34" spans="1:26" hidden="1" x14ac:dyDescent="0.25">
      <c r="A34" s="15" t="s">
        <v>64</v>
      </c>
      <c r="B34" s="34"/>
      <c r="C34" s="35"/>
      <c r="D34" s="27"/>
      <c r="E34" s="32"/>
      <c r="F34" s="20">
        <f t="shared" si="21"/>
        <v>0</v>
      </c>
      <c r="G34" s="36"/>
      <c r="H34" s="27">
        <f t="shared" si="11"/>
        <v>0</v>
      </c>
      <c r="I34" s="32"/>
      <c r="J34" s="20">
        <f t="shared" si="12"/>
        <v>0</v>
      </c>
      <c r="K34" s="36"/>
      <c r="L34" s="27">
        <f t="shared" si="13"/>
        <v>0</v>
      </c>
      <c r="M34" s="32"/>
      <c r="N34" s="20">
        <f t="shared" si="14"/>
        <v>0</v>
      </c>
      <c r="O34" s="36"/>
      <c r="P34" s="27">
        <f t="shared" si="15"/>
        <v>0</v>
      </c>
      <c r="Q34" s="32"/>
      <c r="R34" s="20">
        <f t="shared" si="16"/>
        <v>0</v>
      </c>
      <c r="S34" s="36"/>
      <c r="T34" s="27">
        <f t="shared" si="17"/>
        <v>0</v>
      </c>
      <c r="U34" s="32"/>
      <c r="V34" s="20">
        <f t="shared" si="18"/>
        <v>0</v>
      </c>
      <c r="W34" s="35"/>
      <c r="X34" s="27">
        <f t="shared" si="19"/>
        <v>0</v>
      </c>
      <c r="Y34" s="32"/>
      <c r="Z34" s="18">
        <f t="shared" si="20"/>
        <v>0</v>
      </c>
    </row>
    <row r="35" spans="1:26" hidden="1" x14ac:dyDescent="0.25">
      <c r="A35" s="15" t="s">
        <v>64</v>
      </c>
      <c r="B35" s="34"/>
      <c r="C35" s="35"/>
      <c r="D35" s="27"/>
      <c r="E35" s="32"/>
      <c r="F35" s="20">
        <f t="shared" si="21"/>
        <v>0</v>
      </c>
      <c r="G35" s="36"/>
      <c r="H35" s="27">
        <f t="shared" si="11"/>
        <v>0</v>
      </c>
      <c r="I35" s="32"/>
      <c r="J35" s="20">
        <f t="shared" si="12"/>
        <v>0</v>
      </c>
      <c r="K35" s="36"/>
      <c r="L35" s="27">
        <f t="shared" si="13"/>
        <v>0</v>
      </c>
      <c r="M35" s="32"/>
      <c r="N35" s="20">
        <f t="shared" si="14"/>
        <v>0</v>
      </c>
      <c r="O35" s="36"/>
      <c r="P35" s="27">
        <f t="shared" si="15"/>
        <v>0</v>
      </c>
      <c r="Q35" s="32"/>
      <c r="R35" s="20">
        <f t="shared" si="16"/>
        <v>0</v>
      </c>
      <c r="S35" s="36"/>
      <c r="T35" s="27">
        <f t="shared" si="17"/>
        <v>0</v>
      </c>
      <c r="U35" s="32"/>
      <c r="V35" s="20">
        <f t="shared" si="18"/>
        <v>0</v>
      </c>
      <c r="W35" s="35"/>
      <c r="X35" s="27">
        <f t="shared" si="19"/>
        <v>0</v>
      </c>
      <c r="Y35" s="32"/>
      <c r="Z35" s="18">
        <f t="shared" si="20"/>
        <v>0</v>
      </c>
    </row>
    <row r="36" spans="1:26" hidden="1" x14ac:dyDescent="0.25">
      <c r="A36" s="15" t="s">
        <v>64</v>
      </c>
      <c r="B36" s="34"/>
      <c r="C36" s="35"/>
      <c r="D36" s="27"/>
      <c r="E36" s="32"/>
      <c r="F36" s="20">
        <f t="shared" si="21"/>
        <v>0</v>
      </c>
      <c r="G36" s="36"/>
      <c r="H36" s="27">
        <f t="shared" si="11"/>
        <v>0</v>
      </c>
      <c r="I36" s="32"/>
      <c r="J36" s="20">
        <f t="shared" si="12"/>
        <v>0</v>
      </c>
      <c r="K36" s="36"/>
      <c r="L36" s="27">
        <f t="shared" si="13"/>
        <v>0</v>
      </c>
      <c r="M36" s="32"/>
      <c r="N36" s="20">
        <f t="shared" si="14"/>
        <v>0</v>
      </c>
      <c r="O36" s="36"/>
      <c r="P36" s="27">
        <f t="shared" si="15"/>
        <v>0</v>
      </c>
      <c r="Q36" s="32"/>
      <c r="R36" s="20">
        <f t="shared" si="16"/>
        <v>0</v>
      </c>
      <c r="S36" s="36"/>
      <c r="T36" s="27">
        <f t="shared" si="17"/>
        <v>0</v>
      </c>
      <c r="U36" s="32"/>
      <c r="V36" s="20">
        <f t="shared" si="18"/>
        <v>0</v>
      </c>
      <c r="W36" s="35"/>
      <c r="X36" s="27">
        <f t="shared" si="19"/>
        <v>0</v>
      </c>
      <c r="Y36" s="32"/>
      <c r="Z36" s="18">
        <f t="shared" si="20"/>
        <v>0</v>
      </c>
    </row>
    <row r="37" spans="1:26" hidden="1" x14ac:dyDescent="0.25">
      <c r="A37" s="15" t="s">
        <v>64</v>
      </c>
      <c r="B37" s="34"/>
      <c r="C37" s="26"/>
      <c r="D37" s="27">
        <f>ROUND(B37/12*C37,0)</f>
        <v>0</v>
      </c>
      <c r="E37" s="32"/>
      <c r="F37" s="20">
        <f t="shared" si="21"/>
        <v>0</v>
      </c>
      <c r="G37" s="26"/>
      <c r="H37" s="27">
        <f t="shared" si="11"/>
        <v>0</v>
      </c>
      <c r="I37" s="32"/>
      <c r="J37" s="20">
        <f t="shared" si="12"/>
        <v>0</v>
      </c>
      <c r="K37" s="26"/>
      <c r="L37" s="27">
        <f t="shared" si="13"/>
        <v>0</v>
      </c>
      <c r="M37" s="32"/>
      <c r="N37" s="20">
        <f t="shared" si="14"/>
        <v>0</v>
      </c>
      <c r="O37" s="26"/>
      <c r="P37" s="27">
        <f t="shared" si="15"/>
        <v>0</v>
      </c>
      <c r="Q37" s="32"/>
      <c r="R37" s="20">
        <f t="shared" si="16"/>
        <v>0</v>
      </c>
      <c r="S37" s="37"/>
      <c r="T37" s="27">
        <f t="shared" si="17"/>
        <v>0</v>
      </c>
      <c r="U37" s="32"/>
      <c r="V37" s="20">
        <f t="shared" si="18"/>
        <v>0</v>
      </c>
      <c r="W37" s="37"/>
      <c r="X37" s="27">
        <f t="shared" si="19"/>
        <v>0</v>
      </c>
      <c r="Y37" s="32"/>
      <c r="Z37" s="18">
        <f t="shared" si="20"/>
        <v>0</v>
      </c>
    </row>
    <row r="38" spans="1:26" ht="3" customHeight="1" x14ac:dyDescent="0.25">
      <c r="A38" s="15"/>
      <c r="B38" s="20"/>
      <c r="C38" s="15"/>
      <c r="D38" s="29"/>
      <c r="E38" s="32"/>
      <c r="F38" s="20"/>
      <c r="G38" s="15"/>
      <c r="H38" s="29"/>
      <c r="I38" s="32"/>
      <c r="J38" s="20"/>
      <c r="K38" s="15"/>
      <c r="L38" s="29"/>
      <c r="M38" s="32"/>
      <c r="O38" s="15"/>
      <c r="P38" s="29"/>
      <c r="Q38" s="32"/>
      <c r="R38" s="117"/>
      <c r="S38" s="15"/>
      <c r="T38" s="29"/>
      <c r="U38" s="32"/>
      <c r="W38" s="15"/>
      <c r="X38" s="29"/>
      <c r="Y38" s="32"/>
      <c r="Z38" s="29"/>
    </row>
    <row r="39" spans="1:26" x14ac:dyDescent="0.25">
      <c r="A39" s="38" t="s">
        <v>65</v>
      </c>
      <c r="B39" s="20"/>
      <c r="C39" s="15"/>
      <c r="D39" s="27">
        <f>ROUND(SUM(D26:D38),0)</f>
        <v>0</v>
      </c>
      <c r="E39" s="32"/>
      <c r="F39" s="20"/>
      <c r="G39" s="15"/>
      <c r="H39" s="27">
        <f>ROUND(SUM(H26:H38),0)</f>
        <v>9723</v>
      </c>
      <c r="I39" s="32"/>
      <c r="J39" s="20"/>
      <c r="K39" s="15"/>
      <c r="L39" s="27">
        <f>ROUND(SUM(L26:L38),0)</f>
        <v>10014</v>
      </c>
      <c r="M39" s="32"/>
      <c r="O39" s="15"/>
      <c r="P39" s="27">
        <f>ROUND(SUM(P26:P38),0)</f>
        <v>10314</v>
      </c>
      <c r="Q39" s="32"/>
      <c r="S39" s="15"/>
      <c r="T39" s="27">
        <f>ROUND(SUM(T26:T38),0)</f>
        <v>10624</v>
      </c>
      <c r="U39" s="32"/>
      <c r="W39" s="15"/>
      <c r="X39" s="27">
        <f>ROUND(SUM(X26:X38),0)</f>
        <v>10943</v>
      </c>
      <c r="Y39" s="32"/>
      <c r="Z39" s="20">
        <f>ROUND(D39+H39+L39+P39+T39+X39,0)</f>
        <v>51618</v>
      </c>
    </row>
    <row r="40" spans="1:26" x14ac:dyDescent="0.25">
      <c r="A40" s="39" t="s">
        <v>66</v>
      </c>
      <c r="B40" s="33" t="s">
        <v>56</v>
      </c>
      <c r="C40" s="23" t="s">
        <v>62</v>
      </c>
      <c r="D40" s="27"/>
      <c r="E40" s="32"/>
      <c r="F40" s="33" t="s">
        <v>56</v>
      </c>
      <c r="G40" s="23" t="s">
        <v>62</v>
      </c>
      <c r="H40" s="27"/>
      <c r="I40" s="32"/>
      <c r="J40" s="23" t="s">
        <v>56</v>
      </c>
      <c r="K40" s="23" t="s">
        <v>62</v>
      </c>
      <c r="L40" s="27"/>
      <c r="M40" s="32"/>
      <c r="N40" s="23" t="s">
        <v>56</v>
      </c>
      <c r="O40" s="23" t="s">
        <v>62</v>
      </c>
      <c r="P40" s="27"/>
      <c r="Q40" s="32"/>
      <c r="R40" s="23" t="s">
        <v>56</v>
      </c>
      <c r="S40" s="23" t="s">
        <v>62</v>
      </c>
      <c r="T40" s="27"/>
      <c r="U40" s="32"/>
      <c r="V40" s="23" t="s">
        <v>56</v>
      </c>
      <c r="W40" s="23" t="s">
        <v>62</v>
      </c>
      <c r="X40" s="27"/>
      <c r="Y40" s="32"/>
      <c r="Z40" s="27"/>
    </row>
    <row r="41" spans="1:26" x14ac:dyDescent="0.25">
      <c r="A41" s="38" t="s">
        <v>67</v>
      </c>
      <c r="B41" s="34"/>
      <c r="C41" s="26"/>
      <c r="D41" s="27">
        <f t="shared" ref="D41:D46" si="22">ROUND(B41/12*C41,0)</f>
        <v>0</v>
      </c>
      <c r="E41" s="32"/>
      <c r="F41" s="20">
        <f>ROUND(B41*(1+$F$4),2)</f>
        <v>0</v>
      </c>
      <c r="G41" s="26"/>
      <c r="H41" s="27">
        <f t="shared" ref="H41:H49" si="23">ROUND(F41/12*G41,0)</f>
        <v>0</v>
      </c>
      <c r="I41" s="32"/>
      <c r="J41" s="20">
        <f>ROUND(F41*(1+$F$4),2)</f>
        <v>0</v>
      </c>
      <c r="K41" s="26"/>
      <c r="L41" s="27">
        <f t="shared" ref="L41:L49" si="24">ROUND(J41/12*K41,0)</f>
        <v>0</v>
      </c>
      <c r="M41" s="32"/>
      <c r="N41" s="20">
        <f>ROUND(J41*(1+$F$4),2)</f>
        <v>0</v>
      </c>
      <c r="O41" s="26"/>
      <c r="P41" s="27">
        <f t="shared" ref="P41:P49" si="25">ROUND(N41/12*O41,0)</f>
        <v>0</v>
      </c>
      <c r="Q41" s="32"/>
      <c r="R41" s="20">
        <f>ROUND(N41*(1+$F$4),2)</f>
        <v>0</v>
      </c>
      <c r="S41" s="26"/>
      <c r="T41" s="27">
        <f t="shared" ref="T41:T49" si="26">ROUND(R41/12*S41,0)</f>
        <v>0</v>
      </c>
      <c r="U41" s="32"/>
      <c r="V41" s="20">
        <f>ROUND(R41*(1+$F$4),2)</f>
        <v>0</v>
      </c>
      <c r="W41" s="26"/>
      <c r="X41" s="27">
        <f>ROUND(V41/12*W41,0)</f>
        <v>0</v>
      </c>
      <c r="Y41" s="32"/>
      <c r="Z41" s="18">
        <f t="shared" ref="Z41:Z49" si="27">ROUND(D41+H41+L41+P41+T41+X41,0)</f>
        <v>0</v>
      </c>
    </row>
    <row r="42" spans="1:26" x14ac:dyDescent="0.25">
      <c r="A42" s="38" t="s">
        <v>68</v>
      </c>
      <c r="B42" s="34"/>
      <c r="C42" s="26"/>
      <c r="D42" s="27">
        <f t="shared" si="22"/>
        <v>0</v>
      </c>
      <c r="E42" s="32"/>
      <c r="F42" s="20">
        <f>ROUND(B42*(1+$F$4),2)</f>
        <v>0</v>
      </c>
      <c r="G42" s="26"/>
      <c r="H42" s="27">
        <f t="shared" si="23"/>
        <v>0</v>
      </c>
      <c r="I42" s="32"/>
      <c r="J42" s="20">
        <f>ROUND(F42*(1+$F$4),2)</f>
        <v>0</v>
      </c>
      <c r="K42" s="26"/>
      <c r="L42" s="27">
        <f t="shared" si="24"/>
        <v>0</v>
      </c>
      <c r="M42" s="32"/>
      <c r="N42" s="20">
        <f>ROUND(J42*(1+$F$4),2)</f>
        <v>0</v>
      </c>
      <c r="O42" s="26"/>
      <c r="P42" s="27">
        <f t="shared" si="25"/>
        <v>0</v>
      </c>
      <c r="Q42" s="32"/>
      <c r="R42" s="20">
        <f>ROUND(N42*(1+$F$4),2)</f>
        <v>0</v>
      </c>
      <c r="S42" s="26"/>
      <c r="T42" s="27">
        <f t="shared" si="26"/>
        <v>0</v>
      </c>
      <c r="U42" s="32"/>
      <c r="V42" s="20">
        <f>ROUND(R42*(1+$F$4),2)</f>
        <v>0</v>
      </c>
      <c r="W42" s="26"/>
      <c r="X42" s="27">
        <f>ROUND(V42/12*W42,0)</f>
        <v>0</v>
      </c>
      <c r="Y42" s="32"/>
      <c r="Z42" s="18">
        <f t="shared" si="27"/>
        <v>0</v>
      </c>
    </row>
    <row r="43" spans="1:26" hidden="1" x14ac:dyDescent="0.25">
      <c r="A43" s="38" t="s">
        <v>6</v>
      </c>
      <c r="B43" s="34"/>
      <c r="C43" s="26"/>
      <c r="D43" s="27">
        <f t="shared" si="22"/>
        <v>0</v>
      </c>
      <c r="E43" s="32"/>
      <c r="F43" s="20"/>
      <c r="G43" s="26"/>
      <c r="H43" s="27">
        <f t="shared" si="23"/>
        <v>0</v>
      </c>
      <c r="I43" s="32"/>
      <c r="J43" s="20"/>
      <c r="K43" s="26"/>
      <c r="L43" s="27">
        <f t="shared" si="24"/>
        <v>0</v>
      </c>
      <c r="M43" s="32"/>
      <c r="O43" s="26"/>
      <c r="P43" s="27">
        <f t="shared" si="25"/>
        <v>0</v>
      </c>
      <c r="Q43" s="32"/>
      <c r="S43" s="26"/>
      <c r="T43" s="27">
        <f t="shared" si="26"/>
        <v>0</v>
      </c>
      <c r="U43" s="32"/>
      <c r="W43" s="26"/>
      <c r="X43" s="27">
        <f t="shared" ref="X43:X49" si="28">ROUND(V43/12*W43,0)</f>
        <v>0</v>
      </c>
      <c r="Y43" s="32"/>
      <c r="Z43" s="18">
        <f t="shared" si="27"/>
        <v>0</v>
      </c>
    </row>
    <row r="44" spans="1:26" hidden="1" x14ac:dyDescent="0.25">
      <c r="A44" s="38" t="s">
        <v>9</v>
      </c>
      <c r="B44" s="34"/>
      <c r="C44" s="26"/>
      <c r="D44" s="27">
        <f t="shared" si="22"/>
        <v>0</v>
      </c>
      <c r="E44" s="32"/>
      <c r="F44" s="20"/>
      <c r="G44" s="26"/>
      <c r="H44" s="27">
        <f t="shared" si="23"/>
        <v>0</v>
      </c>
      <c r="I44" s="32"/>
      <c r="J44" s="20">
        <f>ROUND(F44*(1+$F$4),2)</f>
        <v>0</v>
      </c>
      <c r="K44" s="26"/>
      <c r="L44" s="27">
        <f t="shared" si="24"/>
        <v>0</v>
      </c>
      <c r="M44" s="32"/>
      <c r="N44" s="20">
        <f>ROUND(J44*(1+$F$4),2)</f>
        <v>0</v>
      </c>
      <c r="O44" s="26"/>
      <c r="P44" s="27">
        <f t="shared" si="25"/>
        <v>0</v>
      </c>
      <c r="Q44" s="32"/>
      <c r="R44" s="20">
        <f>ROUND(N44*(1+$F$4),2)</f>
        <v>0</v>
      </c>
      <c r="S44" s="26"/>
      <c r="T44" s="27">
        <f t="shared" si="26"/>
        <v>0</v>
      </c>
      <c r="U44" s="32"/>
      <c r="V44" s="20">
        <f>ROUND(R44*(1+$F$4),2)</f>
        <v>0</v>
      </c>
      <c r="W44" s="26"/>
      <c r="X44" s="27">
        <f t="shared" si="28"/>
        <v>0</v>
      </c>
      <c r="Y44" s="32"/>
      <c r="Z44" s="18">
        <f t="shared" si="27"/>
        <v>0</v>
      </c>
    </row>
    <row r="45" spans="1:26" hidden="1" x14ac:dyDescent="0.25">
      <c r="A45" s="38" t="s">
        <v>10</v>
      </c>
      <c r="B45" s="34"/>
      <c r="C45" s="26"/>
      <c r="D45" s="27">
        <f t="shared" si="22"/>
        <v>0</v>
      </c>
      <c r="E45" s="32"/>
      <c r="F45" s="20"/>
      <c r="G45" s="26"/>
      <c r="H45" s="27">
        <f t="shared" si="23"/>
        <v>0</v>
      </c>
      <c r="I45" s="32"/>
      <c r="J45" s="20"/>
      <c r="K45" s="26"/>
      <c r="L45" s="27">
        <f t="shared" si="24"/>
        <v>0</v>
      </c>
      <c r="M45" s="32"/>
      <c r="O45" s="26"/>
      <c r="P45" s="27">
        <f t="shared" si="25"/>
        <v>0</v>
      </c>
      <c r="Q45" s="32"/>
      <c r="S45" s="26"/>
      <c r="T45" s="27">
        <f t="shared" si="26"/>
        <v>0</v>
      </c>
      <c r="U45" s="32"/>
      <c r="W45" s="26"/>
      <c r="X45" s="27">
        <f t="shared" si="28"/>
        <v>0</v>
      </c>
      <c r="Y45" s="32"/>
      <c r="Z45" s="18">
        <f t="shared" si="27"/>
        <v>0</v>
      </c>
    </row>
    <row r="46" spans="1:26" hidden="1" x14ac:dyDescent="0.25">
      <c r="A46" s="38" t="s">
        <v>11</v>
      </c>
      <c r="B46" s="34"/>
      <c r="C46" s="26"/>
      <c r="D46" s="27">
        <f t="shared" si="22"/>
        <v>0</v>
      </c>
      <c r="E46" s="32"/>
      <c r="F46" s="20"/>
      <c r="G46" s="26"/>
      <c r="H46" s="27">
        <f t="shared" si="23"/>
        <v>0</v>
      </c>
      <c r="I46" s="32"/>
      <c r="J46" s="20"/>
      <c r="K46" s="26"/>
      <c r="L46" s="27">
        <f t="shared" si="24"/>
        <v>0</v>
      </c>
      <c r="M46" s="32"/>
      <c r="O46" s="26"/>
      <c r="P46" s="27">
        <f t="shared" si="25"/>
        <v>0</v>
      </c>
      <c r="Q46" s="32"/>
      <c r="S46" s="26"/>
      <c r="T46" s="27">
        <f t="shared" si="26"/>
        <v>0</v>
      </c>
      <c r="U46" s="32"/>
      <c r="W46" s="26"/>
      <c r="X46" s="27">
        <f t="shared" si="28"/>
        <v>0</v>
      </c>
      <c r="Y46" s="32"/>
      <c r="Z46" s="18">
        <f t="shared" si="27"/>
        <v>0</v>
      </c>
    </row>
    <row r="47" spans="1:26" hidden="1" x14ac:dyDescent="0.25">
      <c r="A47" s="38" t="s">
        <v>20</v>
      </c>
      <c r="B47" s="34"/>
      <c r="C47" s="26"/>
      <c r="D47" s="27"/>
      <c r="E47" s="32"/>
      <c r="F47" s="20"/>
      <c r="G47" s="26"/>
      <c r="H47" s="27">
        <f t="shared" si="23"/>
        <v>0</v>
      </c>
      <c r="I47" s="32"/>
      <c r="J47" s="20"/>
      <c r="K47" s="26"/>
      <c r="L47" s="27">
        <f t="shared" si="24"/>
        <v>0</v>
      </c>
      <c r="M47" s="32"/>
      <c r="O47" s="26"/>
      <c r="P47" s="27">
        <f t="shared" si="25"/>
        <v>0</v>
      </c>
      <c r="Q47" s="32"/>
      <c r="S47" s="26"/>
      <c r="T47" s="27">
        <f t="shared" si="26"/>
        <v>0</v>
      </c>
      <c r="U47" s="32"/>
      <c r="W47" s="26"/>
      <c r="X47" s="27">
        <f t="shared" si="28"/>
        <v>0</v>
      </c>
      <c r="Y47" s="32"/>
      <c r="Z47" s="18">
        <f t="shared" si="27"/>
        <v>0</v>
      </c>
    </row>
    <row r="48" spans="1:26" hidden="1" x14ac:dyDescent="0.25">
      <c r="A48" s="38" t="s">
        <v>21</v>
      </c>
      <c r="B48" s="34"/>
      <c r="C48" s="26"/>
      <c r="D48" s="27"/>
      <c r="E48" s="32"/>
      <c r="F48" s="20"/>
      <c r="G48" s="26"/>
      <c r="H48" s="27">
        <f t="shared" si="23"/>
        <v>0</v>
      </c>
      <c r="I48" s="32"/>
      <c r="J48" s="20"/>
      <c r="K48" s="26"/>
      <c r="L48" s="27">
        <f t="shared" si="24"/>
        <v>0</v>
      </c>
      <c r="M48" s="32"/>
      <c r="O48" s="26"/>
      <c r="P48" s="27">
        <f t="shared" si="25"/>
        <v>0</v>
      </c>
      <c r="Q48" s="32"/>
      <c r="S48" s="26"/>
      <c r="T48" s="27">
        <f t="shared" si="26"/>
        <v>0</v>
      </c>
      <c r="U48" s="32"/>
      <c r="W48" s="26"/>
      <c r="X48" s="27">
        <f t="shared" si="28"/>
        <v>0</v>
      </c>
      <c r="Y48" s="32"/>
      <c r="Z48" s="18">
        <f t="shared" si="27"/>
        <v>0</v>
      </c>
    </row>
    <row r="49" spans="1:26" hidden="1" x14ac:dyDescent="0.25">
      <c r="A49" s="38" t="s">
        <v>22</v>
      </c>
      <c r="B49" s="34"/>
      <c r="C49" s="26"/>
      <c r="D49" s="27"/>
      <c r="E49" s="32"/>
      <c r="F49" s="20"/>
      <c r="G49" s="26"/>
      <c r="H49" s="27">
        <f t="shared" si="23"/>
        <v>0</v>
      </c>
      <c r="I49" s="32"/>
      <c r="J49" s="20"/>
      <c r="K49" s="26"/>
      <c r="L49" s="27">
        <f t="shared" si="24"/>
        <v>0</v>
      </c>
      <c r="M49" s="32"/>
      <c r="O49" s="26"/>
      <c r="P49" s="27">
        <f t="shared" si="25"/>
        <v>0</v>
      </c>
      <c r="Q49" s="32"/>
      <c r="S49" s="26"/>
      <c r="T49" s="27">
        <f t="shared" si="26"/>
        <v>0</v>
      </c>
      <c r="U49" s="32"/>
      <c r="W49" s="26"/>
      <c r="X49" s="27">
        <f t="shared" si="28"/>
        <v>0</v>
      </c>
      <c r="Y49" s="32"/>
      <c r="Z49" s="18">
        <f t="shared" si="27"/>
        <v>0</v>
      </c>
    </row>
    <row r="50" spans="1:26" ht="3" customHeight="1" x14ac:dyDescent="0.25">
      <c r="A50" s="38"/>
      <c r="B50" s="20"/>
      <c r="C50" s="15"/>
      <c r="D50" s="29"/>
      <c r="E50" s="32"/>
      <c r="F50" s="20"/>
      <c r="G50" s="15"/>
      <c r="H50" s="29"/>
      <c r="I50" s="32"/>
      <c r="J50" s="20"/>
      <c r="K50" s="15"/>
      <c r="L50" s="29"/>
      <c r="M50" s="32"/>
      <c r="O50" s="15"/>
      <c r="P50" s="29"/>
      <c r="Q50" s="32"/>
      <c r="S50" s="15"/>
      <c r="T50" s="29"/>
      <c r="U50" s="32"/>
      <c r="W50" s="15"/>
      <c r="X50" s="29"/>
      <c r="Y50" s="32"/>
      <c r="Z50" s="29"/>
    </row>
    <row r="51" spans="1:26" x14ac:dyDescent="0.25">
      <c r="A51" s="38" t="s">
        <v>69</v>
      </c>
      <c r="B51" s="20"/>
      <c r="C51" s="15"/>
      <c r="D51" s="27">
        <f>ROUND(SUM(D41:D50),0)</f>
        <v>0</v>
      </c>
      <c r="E51" s="32"/>
      <c r="F51" s="20"/>
      <c r="G51" s="15"/>
      <c r="H51" s="27">
        <f>ROUND(SUM(H41:H50),0)</f>
        <v>0</v>
      </c>
      <c r="I51" s="32"/>
      <c r="J51" s="20"/>
      <c r="K51" s="15"/>
      <c r="L51" s="27">
        <f>ROUND(SUM(L41:L50),0)</f>
        <v>0</v>
      </c>
      <c r="M51" s="32"/>
      <c r="O51" s="15"/>
      <c r="P51" s="27">
        <f>ROUND(SUM(P41:P50),0)</f>
        <v>0</v>
      </c>
      <c r="Q51" s="32"/>
      <c r="S51" s="15"/>
      <c r="T51" s="27">
        <f>ROUND(SUM(T41:T50),0)</f>
        <v>0</v>
      </c>
      <c r="U51" s="32"/>
      <c r="W51" s="15"/>
      <c r="X51" s="27">
        <f>ROUND(SUM(X41:X50),0)</f>
        <v>0</v>
      </c>
      <c r="Y51" s="32"/>
      <c r="Z51" s="27">
        <f>ROUND(SUM(Z41:Z50),0)</f>
        <v>0</v>
      </c>
    </row>
    <row r="52" spans="1:26" ht="6" customHeight="1" x14ac:dyDescent="0.25">
      <c r="A52" s="38"/>
      <c r="B52" s="20"/>
      <c r="C52" s="15"/>
      <c r="D52" s="27"/>
      <c r="E52" s="32"/>
      <c r="F52" s="20"/>
      <c r="G52" s="15"/>
      <c r="H52" s="27"/>
      <c r="I52" s="32"/>
      <c r="J52" s="20"/>
      <c r="K52" s="15"/>
      <c r="L52" s="27"/>
      <c r="M52" s="32"/>
      <c r="O52" s="15"/>
      <c r="P52" s="27"/>
      <c r="Q52" s="32"/>
      <c r="S52" s="15"/>
      <c r="T52" s="27"/>
      <c r="U52" s="32"/>
      <c r="W52" s="15"/>
      <c r="X52" s="27"/>
      <c r="Y52" s="32"/>
      <c r="Z52" s="27"/>
    </row>
    <row r="53" spans="1:26" x14ac:dyDescent="0.25">
      <c r="A53" s="39" t="s">
        <v>70</v>
      </c>
      <c r="B53" s="33" t="s">
        <v>56</v>
      </c>
      <c r="C53" s="23" t="s">
        <v>62</v>
      </c>
      <c r="D53" s="27"/>
      <c r="E53" s="32"/>
      <c r="F53" s="33" t="s">
        <v>56</v>
      </c>
      <c r="G53" s="23" t="s">
        <v>62</v>
      </c>
      <c r="H53" s="27"/>
      <c r="I53" s="32"/>
      <c r="J53" s="23" t="s">
        <v>56</v>
      </c>
      <c r="K53" s="23" t="s">
        <v>62</v>
      </c>
      <c r="L53" s="27"/>
      <c r="M53" s="32"/>
      <c r="N53" s="23" t="s">
        <v>56</v>
      </c>
      <c r="O53" s="23" t="s">
        <v>62</v>
      </c>
      <c r="P53" s="27"/>
      <c r="Q53" s="32"/>
      <c r="R53" s="23" t="s">
        <v>56</v>
      </c>
      <c r="S53" s="23" t="s">
        <v>62</v>
      </c>
      <c r="T53" s="27"/>
      <c r="U53" s="32"/>
      <c r="V53" s="23" t="s">
        <v>56</v>
      </c>
      <c r="W53" s="23" t="s">
        <v>62</v>
      </c>
      <c r="X53" s="27"/>
      <c r="Y53" s="32"/>
      <c r="Z53" s="27"/>
    </row>
    <row r="54" spans="1:26" x14ac:dyDescent="0.25">
      <c r="A54" s="38" t="s">
        <v>71</v>
      </c>
      <c r="B54" s="34"/>
      <c r="C54" s="26"/>
      <c r="D54" s="27">
        <f>ROUND(B54/12*C54,0)</f>
        <v>0</v>
      </c>
      <c r="E54" s="32"/>
      <c r="F54" s="20">
        <f>ROUND(B54*(1+$F$4),2)</f>
        <v>0</v>
      </c>
      <c r="G54" s="26"/>
      <c r="H54" s="27">
        <f>ROUND(F54/12*G54,0)</f>
        <v>0</v>
      </c>
      <c r="I54" s="32"/>
      <c r="J54" s="20">
        <f>ROUND(F54*(1+$F$4),2)</f>
        <v>0</v>
      </c>
      <c r="K54" s="26"/>
      <c r="L54" s="27">
        <f>ROUND(J54/12*K54,0)</f>
        <v>0</v>
      </c>
      <c r="M54" s="32"/>
      <c r="N54" s="20">
        <f>ROUND(J54*(1+$F$4),2)</f>
        <v>0</v>
      </c>
      <c r="O54" s="26"/>
      <c r="P54" s="27">
        <f>ROUND(N54/12*O54,0)</f>
        <v>0</v>
      </c>
      <c r="Q54" s="32"/>
      <c r="R54" s="20">
        <f>ROUND(N54*(1+$F$4),2)</f>
        <v>0</v>
      </c>
      <c r="S54" s="26"/>
      <c r="T54" s="27">
        <f>ROUND(R54/12*S54,0)</f>
        <v>0</v>
      </c>
      <c r="U54" s="32"/>
      <c r="V54" s="20">
        <f>ROUND(R54*(1+$F$4),2)</f>
        <v>0</v>
      </c>
      <c r="W54" s="26"/>
      <c r="X54" s="27">
        <f>ROUND(V54/12*W54,0)</f>
        <v>0</v>
      </c>
      <c r="Y54" s="32"/>
      <c r="Z54" s="18">
        <f t="shared" ref="Z54:Z63" si="29">ROUND(D54+H54+L54+P54+T54+X54,0)</f>
        <v>0</v>
      </c>
    </row>
    <row r="55" spans="1:26" x14ac:dyDescent="0.25">
      <c r="A55" s="38" t="s">
        <v>72</v>
      </c>
      <c r="B55" s="34"/>
      <c r="C55" s="26"/>
      <c r="D55" s="27">
        <f>ROUND(B55/12*C55,0)</f>
        <v>0</v>
      </c>
      <c r="E55" s="32"/>
      <c r="F55" s="20">
        <f>ROUND(B55*(1+$F$4),2)</f>
        <v>0</v>
      </c>
      <c r="G55" s="26"/>
      <c r="H55" s="27">
        <f>ROUND(F55/12*G55,0)</f>
        <v>0</v>
      </c>
      <c r="I55" s="32"/>
      <c r="J55" s="20">
        <f>ROUND(F55*(1+$F$4),2)</f>
        <v>0</v>
      </c>
      <c r="K55" s="26"/>
      <c r="L55" s="27">
        <f>ROUND(J55/12*K55,0)</f>
        <v>0</v>
      </c>
      <c r="M55" s="32"/>
      <c r="N55" s="20">
        <f>ROUND(J55*(1+$F$4),2)</f>
        <v>0</v>
      </c>
      <c r="O55" s="26"/>
      <c r="P55" s="27">
        <f>ROUND(N55/12*O55,0)</f>
        <v>0</v>
      </c>
      <c r="Q55" s="32"/>
      <c r="R55" s="20">
        <f>ROUND(N55*(1+$F$4),2)</f>
        <v>0</v>
      </c>
      <c r="S55" s="26"/>
      <c r="T55" s="27">
        <f>ROUND(R55/12*S55,0)</f>
        <v>0</v>
      </c>
      <c r="U55" s="32"/>
      <c r="V55" s="20">
        <f>ROUND(R55*(1+$F$4),2)</f>
        <v>0</v>
      </c>
      <c r="W55" s="26"/>
      <c r="X55" s="27">
        <f>ROUND(V55/12*W55,0)</f>
        <v>0</v>
      </c>
      <c r="Y55" s="32"/>
      <c r="Z55" s="18">
        <f t="shared" si="29"/>
        <v>0</v>
      </c>
    </row>
    <row r="56" spans="1:26" hidden="1" x14ac:dyDescent="0.25">
      <c r="A56" s="38" t="s">
        <v>12</v>
      </c>
      <c r="B56" s="34"/>
      <c r="C56" s="26"/>
      <c r="D56" s="27">
        <f t="shared" ref="D56:D63" si="30">ROUND(B56/12*C56,0)</f>
        <v>0</v>
      </c>
      <c r="E56" s="32"/>
      <c r="F56" s="20"/>
      <c r="G56" s="26"/>
      <c r="H56" s="27">
        <f t="shared" ref="H56:H63" si="31">ROUND(F56/12*G56,0)</f>
        <v>0</v>
      </c>
      <c r="I56" s="32"/>
      <c r="J56" s="20"/>
      <c r="K56" s="26"/>
      <c r="L56" s="27">
        <f t="shared" ref="L56:L63" si="32">ROUND(J56/12*K56,0)</f>
        <v>0</v>
      </c>
      <c r="M56" s="32"/>
      <c r="O56" s="26"/>
      <c r="P56" s="27">
        <f t="shared" ref="P56:P63" si="33">ROUND(N56/12*O56,0)</f>
        <v>0</v>
      </c>
      <c r="Q56" s="32"/>
      <c r="S56" s="26"/>
      <c r="T56" s="27">
        <f t="shared" ref="T56:T63" si="34">ROUND(R56/12*S56,0)</f>
        <v>0</v>
      </c>
      <c r="U56" s="32"/>
      <c r="W56" s="26"/>
      <c r="X56" s="27">
        <f t="shared" ref="X56:X63" si="35">ROUND(V56/12*W56,0)</f>
        <v>0</v>
      </c>
      <c r="Y56" s="32"/>
      <c r="Z56" s="18">
        <f t="shared" si="29"/>
        <v>0</v>
      </c>
    </row>
    <row r="57" spans="1:26" hidden="1" x14ac:dyDescent="0.25">
      <c r="A57" s="38" t="s">
        <v>13</v>
      </c>
      <c r="B57" s="34"/>
      <c r="C57" s="26"/>
      <c r="D57" s="27">
        <f t="shared" si="30"/>
        <v>0</v>
      </c>
      <c r="E57" s="32"/>
      <c r="F57" s="20"/>
      <c r="G57" s="26"/>
      <c r="H57" s="27">
        <f t="shared" si="31"/>
        <v>0</v>
      </c>
      <c r="I57" s="32"/>
      <c r="J57" s="20"/>
      <c r="K57" s="26"/>
      <c r="L57" s="27">
        <f t="shared" si="32"/>
        <v>0</v>
      </c>
      <c r="M57" s="32"/>
      <c r="O57" s="26"/>
      <c r="P57" s="27">
        <f t="shared" si="33"/>
        <v>0</v>
      </c>
      <c r="Q57" s="32"/>
      <c r="S57" s="26"/>
      <c r="T57" s="27">
        <f t="shared" si="34"/>
        <v>0</v>
      </c>
      <c r="U57" s="32"/>
      <c r="W57" s="26"/>
      <c r="X57" s="27">
        <f t="shared" si="35"/>
        <v>0</v>
      </c>
      <c r="Y57" s="32"/>
      <c r="Z57" s="18">
        <f t="shared" si="29"/>
        <v>0</v>
      </c>
    </row>
    <row r="58" spans="1:26" hidden="1" x14ac:dyDescent="0.25">
      <c r="A58" s="38" t="s">
        <v>14</v>
      </c>
      <c r="B58" s="34"/>
      <c r="C58" s="26"/>
      <c r="D58" s="27">
        <f t="shared" si="30"/>
        <v>0</v>
      </c>
      <c r="E58" s="32"/>
      <c r="F58" s="20"/>
      <c r="G58" s="26"/>
      <c r="H58" s="27">
        <f t="shared" si="31"/>
        <v>0</v>
      </c>
      <c r="I58" s="32"/>
      <c r="J58" s="20"/>
      <c r="K58" s="26"/>
      <c r="L58" s="27">
        <f t="shared" si="32"/>
        <v>0</v>
      </c>
      <c r="M58" s="32"/>
      <c r="O58" s="26"/>
      <c r="P58" s="27">
        <f t="shared" si="33"/>
        <v>0</v>
      </c>
      <c r="Q58" s="32"/>
      <c r="S58" s="26"/>
      <c r="T58" s="27">
        <f t="shared" si="34"/>
        <v>0</v>
      </c>
      <c r="U58" s="32"/>
      <c r="W58" s="26"/>
      <c r="X58" s="27">
        <f t="shared" si="35"/>
        <v>0</v>
      </c>
      <c r="Y58" s="32"/>
      <c r="Z58" s="18">
        <f t="shared" si="29"/>
        <v>0</v>
      </c>
    </row>
    <row r="59" spans="1:26" hidden="1" x14ac:dyDescent="0.25">
      <c r="A59" s="38" t="s">
        <v>15</v>
      </c>
      <c r="B59" s="34"/>
      <c r="C59" s="26"/>
      <c r="D59" s="27">
        <f t="shared" si="30"/>
        <v>0</v>
      </c>
      <c r="E59" s="32"/>
      <c r="F59" s="20"/>
      <c r="G59" s="26"/>
      <c r="H59" s="27">
        <f t="shared" si="31"/>
        <v>0</v>
      </c>
      <c r="I59" s="32"/>
      <c r="J59" s="20"/>
      <c r="K59" s="26"/>
      <c r="L59" s="27">
        <f t="shared" si="32"/>
        <v>0</v>
      </c>
      <c r="M59" s="32"/>
      <c r="O59" s="26"/>
      <c r="P59" s="27">
        <f t="shared" si="33"/>
        <v>0</v>
      </c>
      <c r="Q59" s="32"/>
      <c r="S59" s="26"/>
      <c r="T59" s="27">
        <f t="shared" si="34"/>
        <v>0</v>
      </c>
      <c r="U59" s="32"/>
      <c r="W59" s="26"/>
      <c r="X59" s="27">
        <f t="shared" si="35"/>
        <v>0</v>
      </c>
      <c r="Y59" s="32"/>
      <c r="Z59" s="18">
        <f t="shared" si="29"/>
        <v>0</v>
      </c>
    </row>
    <row r="60" spans="1:26" hidden="1" x14ac:dyDescent="0.25">
      <c r="A60" s="38" t="s">
        <v>16</v>
      </c>
      <c r="B60" s="34"/>
      <c r="C60" s="26"/>
      <c r="D60" s="27">
        <f t="shared" si="30"/>
        <v>0</v>
      </c>
      <c r="E60" s="32"/>
      <c r="F60" s="20"/>
      <c r="G60" s="26"/>
      <c r="H60" s="27">
        <f t="shared" si="31"/>
        <v>0</v>
      </c>
      <c r="I60" s="32"/>
      <c r="J60" s="20"/>
      <c r="K60" s="26"/>
      <c r="L60" s="27">
        <f t="shared" si="32"/>
        <v>0</v>
      </c>
      <c r="M60" s="32"/>
      <c r="O60" s="26"/>
      <c r="P60" s="27">
        <f t="shared" si="33"/>
        <v>0</v>
      </c>
      <c r="Q60" s="32"/>
      <c r="S60" s="26"/>
      <c r="T60" s="27">
        <f t="shared" si="34"/>
        <v>0</v>
      </c>
      <c r="U60" s="32"/>
      <c r="W60" s="26"/>
      <c r="X60" s="27">
        <f t="shared" si="35"/>
        <v>0</v>
      </c>
      <c r="Y60" s="32"/>
      <c r="Z60" s="18">
        <f t="shared" si="29"/>
        <v>0</v>
      </c>
    </row>
    <row r="61" spans="1:26" hidden="1" x14ac:dyDescent="0.25">
      <c r="A61" s="38" t="s">
        <v>17</v>
      </c>
      <c r="B61" s="34"/>
      <c r="C61" s="26"/>
      <c r="D61" s="27">
        <f t="shared" si="30"/>
        <v>0</v>
      </c>
      <c r="E61" s="32"/>
      <c r="F61" s="20"/>
      <c r="G61" s="26"/>
      <c r="H61" s="27">
        <f t="shared" si="31"/>
        <v>0</v>
      </c>
      <c r="I61" s="32"/>
      <c r="J61" s="20"/>
      <c r="K61" s="26"/>
      <c r="L61" s="27">
        <f t="shared" si="32"/>
        <v>0</v>
      </c>
      <c r="M61" s="32"/>
      <c r="O61" s="26"/>
      <c r="P61" s="27">
        <f t="shared" si="33"/>
        <v>0</v>
      </c>
      <c r="Q61" s="32"/>
      <c r="S61" s="26"/>
      <c r="T61" s="27">
        <f t="shared" si="34"/>
        <v>0</v>
      </c>
      <c r="U61" s="32"/>
      <c r="W61" s="26"/>
      <c r="X61" s="27">
        <f t="shared" si="35"/>
        <v>0</v>
      </c>
      <c r="Y61" s="32"/>
      <c r="Z61" s="18">
        <f t="shared" si="29"/>
        <v>0</v>
      </c>
    </row>
    <row r="62" spans="1:26" hidden="1" x14ac:dyDescent="0.25">
      <c r="A62" s="38" t="s">
        <v>18</v>
      </c>
      <c r="B62" s="34"/>
      <c r="C62" s="26"/>
      <c r="D62" s="27">
        <f t="shared" si="30"/>
        <v>0</v>
      </c>
      <c r="E62" s="32"/>
      <c r="F62" s="20"/>
      <c r="G62" s="26"/>
      <c r="H62" s="27">
        <f t="shared" si="31"/>
        <v>0</v>
      </c>
      <c r="I62" s="32"/>
      <c r="J62" s="20"/>
      <c r="K62" s="26"/>
      <c r="L62" s="27">
        <f t="shared" si="32"/>
        <v>0</v>
      </c>
      <c r="M62" s="32"/>
      <c r="O62" s="26"/>
      <c r="P62" s="27">
        <f t="shared" si="33"/>
        <v>0</v>
      </c>
      <c r="Q62" s="32"/>
      <c r="S62" s="26"/>
      <c r="T62" s="27">
        <f t="shared" si="34"/>
        <v>0</v>
      </c>
      <c r="U62" s="32"/>
      <c r="W62" s="26"/>
      <c r="X62" s="27">
        <f t="shared" si="35"/>
        <v>0</v>
      </c>
      <c r="Y62" s="32"/>
      <c r="Z62" s="18">
        <f t="shared" si="29"/>
        <v>0</v>
      </c>
    </row>
    <row r="63" spans="1:26" hidden="1" x14ac:dyDescent="0.25">
      <c r="A63" s="38" t="s">
        <v>19</v>
      </c>
      <c r="B63" s="34"/>
      <c r="C63" s="26"/>
      <c r="D63" s="27">
        <f t="shared" si="30"/>
        <v>0</v>
      </c>
      <c r="E63" s="32"/>
      <c r="F63" s="20"/>
      <c r="G63" s="26"/>
      <c r="H63" s="27">
        <f t="shared" si="31"/>
        <v>0</v>
      </c>
      <c r="I63" s="32"/>
      <c r="J63" s="20"/>
      <c r="K63" s="26"/>
      <c r="L63" s="27">
        <f t="shared" si="32"/>
        <v>0</v>
      </c>
      <c r="M63" s="32"/>
      <c r="O63" s="26"/>
      <c r="P63" s="27">
        <f t="shared" si="33"/>
        <v>0</v>
      </c>
      <c r="Q63" s="32"/>
      <c r="S63" s="26"/>
      <c r="T63" s="27">
        <f t="shared" si="34"/>
        <v>0</v>
      </c>
      <c r="U63" s="32"/>
      <c r="W63" s="26"/>
      <c r="X63" s="27">
        <f t="shared" si="35"/>
        <v>0</v>
      </c>
      <c r="Y63" s="32"/>
      <c r="Z63" s="18">
        <f t="shared" si="29"/>
        <v>0</v>
      </c>
    </row>
    <row r="64" spans="1:26" ht="3" customHeight="1" x14ac:dyDescent="0.25">
      <c r="A64" s="38"/>
      <c r="B64" s="20"/>
      <c r="C64" s="15"/>
      <c r="D64" s="29"/>
      <c r="E64" s="32"/>
      <c r="G64" s="15"/>
      <c r="H64" s="29"/>
      <c r="I64" s="32"/>
      <c r="J64" s="20"/>
      <c r="K64" s="15"/>
      <c r="L64" s="29"/>
      <c r="M64" s="32"/>
      <c r="O64" s="15"/>
      <c r="P64" s="29"/>
      <c r="Q64" s="32"/>
      <c r="S64" s="15"/>
      <c r="T64" s="29"/>
      <c r="U64" s="32"/>
      <c r="W64" s="15"/>
      <c r="X64" s="29"/>
      <c r="Y64" s="32"/>
      <c r="Z64" s="29"/>
    </row>
    <row r="65" spans="1:26" x14ac:dyDescent="0.25">
      <c r="A65" s="38" t="s">
        <v>73</v>
      </c>
      <c r="B65" s="20"/>
      <c r="C65" s="15"/>
      <c r="D65" s="27">
        <f>ROUND(SUM(D54:D64),0)</f>
        <v>0</v>
      </c>
      <c r="E65" s="32"/>
      <c r="G65" s="15"/>
      <c r="H65" s="27">
        <f>ROUND(SUM(H54:H64),0)</f>
        <v>0</v>
      </c>
      <c r="I65" s="32"/>
      <c r="J65" s="20"/>
      <c r="K65" s="15"/>
      <c r="L65" s="27">
        <f>ROUND(SUM(L54:L64),0)</f>
        <v>0</v>
      </c>
      <c r="M65" s="32"/>
      <c r="O65" s="15"/>
      <c r="P65" s="27">
        <f>ROUND(SUM(P54:P64),0)</f>
        <v>0</v>
      </c>
      <c r="Q65" s="32"/>
      <c r="S65" s="15"/>
      <c r="T65" s="27">
        <f>ROUND(SUM(T54:T64),0)</f>
        <v>0</v>
      </c>
      <c r="U65" s="32"/>
      <c r="W65" s="15"/>
      <c r="X65" s="27">
        <f>ROUND(SUM(X54:X64),0)</f>
        <v>0</v>
      </c>
      <c r="Y65" s="32"/>
      <c r="Z65" s="27">
        <f>ROUND(SUM(Z54:Z64),0)</f>
        <v>0</v>
      </c>
    </row>
    <row r="66" spans="1:26" ht="6" customHeight="1" x14ac:dyDescent="0.25">
      <c r="A66" s="38"/>
      <c r="B66" s="20"/>
      <c r="C66" s="15"/>
      <c r="D66" s="27"/>
      <c r="E66" s="32"/>
      <c r="G66" s="15"/>
      <c r="H66" s="27"/>
      <c r="I66" s="32"/>
      <c r="J66" s="20"/>
      <c r="K66" s="15"/>
      <c r="L66" s="27"/>
      <c r="M66" s="32"/>
      <c r="O66" s="15"/>
      <c r="P66" s="27"/>
      <c r="Q66" s="32"/>
      <c r="S66" s="15"/>
      <c r="T66" s="27"/>
      <c r="U66" s="32"/>
      <c r="W66" s="15"/>
      <c r="X66" s="27"/>
      <c r="Y66" s="32"/>
      <c r="Z66" s="27"/>
    </row>
    <row r="67" spans="1:26" x14ac:dyDescent="0.25">
      <c r="A67" s="22" t="s">
        <v>74</v>
      </c>
      <c r="B67" s="33" t="s">
        <v>75</v>
      </c>
      <c r="C67" s="40" t="s">
        <v>62</v>
      </c>
      <c r="D67" s="27"/>
      <c r="E67" s="32"/>
      <c r="F67" s="33" t="s">
        <v>75</v>
      </c>
      <c r="G67" s="40" t="s">
        <v>62</v>
      </c>
      <c r="I67" s="32"/>
      <c r="J67" s="33" t="s">
        <v>75</v>
      </c>
      <c r="K67" s="40" t="s">
        <v>62</v>
      </c>
      <c r="L67" s="27"/>
      <c r="M67" s="32"/>
      <c r="N67" s="33" t="s">
        <v>75</v>
      </c>
      <c r="O67" s="40" t="s">
        <v>62</v>
      </c>
      <c r="P67" s="27"/>
      <c r="Q67" s="32"/>
      <c r="R67" s="33" t="s">
        <v>75</v>
      </c>
      <c r="S67" s="40" t="s">
        <v>62</v>
      </c>
      <c r="T67" s="27"/>
      <c r="U67" s="32"/>
      <c r="V67" s="33" t="s">
        <v>75</v>
      </c>
      <c r="W67" s="40" t="s">
        <v>62</v>
      </c>
      <c r="X67" s="27"/>
      <c r="Y67" s="32"/>
      <c r="Z67" s="20"/>
    </row>
    <row r="68" spans="1:26" x14ac:dyDescent="0.25">
      <c r="A68" s="3" t="s">
        <v>76</v>
      </c>
      <c r="B68" s="41"/>
      <c r="C68" s="42"/>
      <c r="D68" s="43">
        <f>ROUND(B68*C68,0)</f>
        <v>0</v>
      </c>
      <c r="E68" s="32"/>
      <c r="F68" s="44"/>
      <c r="G68" s="42"/>
      <c r="H68" s="43">
        <f>ROUND(F68*G68,0)</f>
        <v>0</v>
      </c>
      <c r="I68" s="32"/>
      <c r="J68" s="44">
        <f>ROUND(F68*(1+$F$4),2)</f>
        <v>0</v>
      </c>
      <c r="K68" s="42"/>
      <c r="L68" s="43">
        <f>ROUND(J68*K68,0)</f>
        <v>0</v>
      </c>
      <c r="M68" s="32"/>
      <c r="N68" s="44">
        <f>ROUND(J68*(1+$F$4),2)</f>
        <v>0</v>
      </c>
      <c r="O68" s="42"/>
      <c r="P68" s="43">
        <f>ROUND(N68*O68,0)</f>
        <v>0</v>
      </c>
      <c r="Q68" s="32"/>
      <c r="R68" s="44">
        <f>ROUND(N68*(1+$F$4),2)</f>
        <v>0</v>
      </c>
      <c r="S68" s="42"/>
      <c r="T68" s="43">
        <f>ROUND(R68*S68,0)</f>
        <v>0</v>
      </c>
      <c r="U68" s="32"/>
      <c r="V68" s="44">
        <f>ROUND(R68*(1+$F$4),2)</f>
        <v>0</v>
      </c>
      <c r="W68" s="42"/>
      <c r="X68" s="43">
        <f>ROUND(V68*W68,0)</f>
        <v>0</v>
      </c>
      <c r="Y68" s="32"/>
      <c r="Z68" s="18">
        <f t="shared" ref="Z68:Z69" si="36">ROUND(D68+H68+L68+P68+T68+X68,0)</f>
        <v>0</v>
      </c>
    </row>
    <row r="69" spans="1:26" x14ac:dyDescent="0.25">
      <c r="A69" s="3" t="s">
        <v>77</v>
      </c>
      <c r="B69" s="41"/>
      <c r="C69" s="42"/>
      <c r="D69" s="43">
        <f>ROUND(B69*C69,0)</f>
        <v>0</v>
      </c>
      <c r="E69" s="32"/>
      <c r="F69" s="44">
        <f>ROUND(B69*(1+$F$4),2)</f>
        <v>0</v>
      </c>
      <c r="G69" s="42"/>
      <c r="H69" s="43">
        <f>ROUND(F69*G69,0)</f>
        <v>0</v>
      </c>
      <c r="I69" s="32"/>
      <c r="J69" s="44">
        <f>ROUND(F69*(1+$F$4),2)</f>
        <v>0</v>
      </c>
      <c r="K69" s="42"/>
      <c r="L69" s="43">
        <f>ROUND(J69*K69,0)</f>
        <v>0</v>
      </c>
      <c r="M69" s="32"/>
      <c r="N69" s="44">
        <f>ROUND(J69*(1+$F$4),2)</f>
        <v>0</v>
      </c>
      <c r="O69" s="42"/>
      <c r="P69" s="43">
        <f>ROUND(N69*O69,0)</f>
        <v>0</v>
      </c>
      <c r="Q69" s="32"/>
      <c r="R69" s="44">
        <f>ROUND(N69*(1+$F$4),2)</f>
        <v>0</v>
      </c>
      <c r="S69" s="42"/>
      <c r="T69" s="43">
        <f>ROUND(R69*S69,0)</f>
        <v>0</v>
      </c>
      <c r="U69" s="32"/>
      <c r="V69" s="44">
        <f>ROUND(R69*(1+$F$4),2)</f>
        <v>0</v>
      </c>
      <c r="W69" s="42"/>
      <c r="X69" s="43">
        <f>ROUND(V69*W69,0)</f>
        <v>0</v>
      </c>
      <c r="Y69" s="32"/>
      <c r="Z69" s="18">
        <f t="shared" si="36"/>
        <v>0</v>
      </c>
    </row>
    <row r="70" spans="1:26" ht="3" customHeight="1" x14ac:dyDescent="0.25">
      <c r="B70" s="33"/>
      <c r="C70" s="40"/>
      <c r="D70" s="29"/>
      <c r="E70" s="32"/>
      <c r="F70" s="33"/>
      <c r="G70" s="40"/>
      <c r="H70" s="29"/>
      <c r="I70" s="32"/>
      <c r="J70" s="33"/>
      <c r="K70" s="40"/>
      <c r="L70" s="29"/>
      <c r="M70" s="32"/>
      <c r="N70" s="33"/>
      <c r="O70" s="40"/>
      <c r="P70" s="29"/>
      <c r="Q70" s="32"/>
      <c r="R70" s="33"/>
      <c r="S70" s="40"/>
      <c r="T70" s="29"/>
      <c r="U70" s="32"/>
      <c r="V70" s="33"/>
      <c r="W70" s="40"/>
      <c r="X70" s="29"/>
      <c r="Y70" s="32"/>
      <c r="Z70" s="29"/>
    </row>
    <row r="71" spans="1:26" x14ac:dyDescent="0.25">
      <c r="A71" s="3" t="s">
        <v>78</v>
      </c>
      <c r="B71" s="44"/>
      <c r="C71" s="45"/>
      <c r="D71" s="27">
        <f>ROUND(SUM(D68:D70),0)</f>
        <v>0</v>
      </c>
      <c r="E71" s="32"/>
      <c r="G71" s="15"/>
      <c r="H71" s="27">
        <f>ROUND(SUM(H68:H70),0)</f>
        <v>0</v>
      </c>
      <c r="I71" s="32"/>
      <c r="J71" s="20"/>
      <c r="K71" s="15"/>
      <c r="L71" s="27">
        <f>ROUND(SUM(L68:L70),0)</f>
        <v>0</v>
      </c>
      <c r="M71" s="32"/>
      <c r="O71" s="15"/>
      <c r="P71" s="27">
        <f>ROUND(SUM(P68:P70),0)</f>
        <v>0</v>
      </c>
      <c r="Q71" s="32"/>
      <c r="S71" s="15"/>
      <c r="T71" s="27">
        <f>ROUND(SUM(T68:T70),0)</f>
        <v>0</v>
      </c>
      <c r="U71" s="32"/>
      <c r="W71" s="15"/>
      <c r="X71" s="27">
        <f>ROUND(SUM(X68:X70),0)</f>
        <v>0</v>
      </c>
      <c r="Y71" s="32"/>
      <c r="Z71" s="27">
        <f>ROUND(SUM(Z68:Z70),0)</f>
        <v>0</v>
      </c>
    </row>
    <row r="72" spans="1:26" ht="6" customHeight="1" x14ac:dyDescent="0.25">
      <c r="B72" s="44"/>
      <c r="C72" s="45"/>
      <c r="D72" s="27"/>
      <c r="E72" s="32"/>
      <c r="G72" s="15"/>
      <c r="H72" s="27"/>
      <c r="I72" s="32"/>
      <c r="J72" s="20"/>
      <c r="K72" s="15"/>
      <c r="L72" s="27"/>
      <c r="M72" s="32"/>
      <c r="O72" s="15"/>
      <c r="P72" s="27"/>
      <c r="Q72" s="32"/>
      <c r="S72" s="15"/>
      <c r="T72" s="27"/>
      <c r="U72" s="32"/>
      <c r="W72" s="15"/>
      <c r="X72" s="27"/>
      <c r="Y72" s="32"/>
      <c r="Z72" s="27"/>
    </row>
    <row r="73" spans="1:26" x14ac:dyDescent="0.25">
      <c r="A73" s="22" t="s">
        <v>79</v>
      </c>
      <c r="B73" s="33" t="s">
        <v>80</v>
      </c>
      <c r="C73" s="40" t="s">
        <v>81</v>
      </c>
      <c r="D73" s="27"/>
      <c r="E73" s="32"/>
      <c r="F73" s="33" t="s">
        <v>80</v>
      </c>
      <c r="G73" s="40" t="s">
        <v>81</v>
      </c>
      <c r="I73" s="32"/>
      <c r="J73" s="33" t="s">
        <v>80</v>
      </c>
      <c r="K73" s="40" t="s">
        <v>81</v>
      </c>
      <c r="L73" s="27"/>
      <c r="M73" s="32"/>
      <c r="N73" s="33" t="s">
        <v>80</v>
      </c>
      <c r="O73" s="40" t="s">
        <v>81</v>
      </c>
      <c r="P73" s="27"/>
      <c r="Q73" s="32"/>
      <c r="R73" s="33" t="s">
        <v>80</v>
      </c>
      <c r="S73" s="40" t="s">
        <v>81</v>
      </c>
      <c r="T73" s="27"/>
      <c r="U73" s="32"/>
      <c r="V73" s="33" t="s">
        <v>80</v>
      </c>
      <c r="W73" s="40" t="s">
        <v>81</v>
      </c>
      <c r="X73" s="27"/>
      <c r="Y73" s="32"/>
      <c r="Z73" s="20"/>
    </row>
    <row r="74" spans="1:26" x14ac:dyDescent="0.25">
      <c r="A74" s="3" t="s">
        <v>82</v>
      </c>
      <c r="B74" s="41"/>
      <c r="C74" s="42"/>
      <c r="D74" s="43">
        <f>ROUND(B74*C74,0)</f>
        <v>0</v>
      </c>
      <c r="E74" s="32"/>
      <c r="F74" s="44"/>
      <c r="G74" s="42"/>
      <c r="H74" s="43">
        <f>ROUND(F74*G74,0)</f>
        <v>0</v>
      </c>
      <c r="I74" s="32"/>
      <c r="J74" s="44">
        <f>ROUND(F74*(1+$F$4),2)</f>
        <v>0</v>
      </c>
      <c r="K74" s="42"/>
      <c r="L74" s="43">
        <f>ROUND(J74*K74,0)</f>
        <v>0</v>
      </c>
      <c r="M74" s="32"/>
      <c r="N74" s="44">
        <f>ROUND(J74*(1+$F$4),2)</f>
        <v>0</v>
      </c>
      <c r="O74" s="42"/>
      <c r="P74" s="43">
        <f>ROUND(N74*O74,0)</f>
        <v>0</v>
      </c>
      <c r="Q74" s="32"/>
      <c r="R74" s="44">
        <f>ROUND(N74*(1+$F$4),2)</f>
        <v>0</v>
      </c>
      <c r="S74" s="42"/>
      <c r="T74" s="43">
        <f>ROUND(R74*S74,0)</f>
        <v>0</v>
      </c>
      <c r="U74" s="32"/>
      <c r="V74" s="44">
        <f>ROUND(R74*(1+$F$4),2)</f>
        <v>0</v>
      </c>
      <c r="W74" s="42"/>
      <c r="X74" s="43">
        <f>ROUND(V74*W74,0)</f>
        <v>0</v>
      </c>
      <c r="Y74" s="32"/>
      <c r="Z74" s="18">
        <f t="shared" ref="Z74:Z75" si="37">ROUND(D74+H74+L74+P74+T74+X74,0)</f>
        <v>0</v>
      </c>
    </row>
    <row r="75" spans="1:26" x14ac:dyDescent="0.25">
      <c r="A75" s="3" t="s">
        <v>83</v>
      </c>
      <c r="B75" s="41"/>
      <c r="C75" s="42"/>
      <c r="D75" s="43">
        <f>ROUND(B75*C75,0)</f>
        <v>0</v>
      </c>
      <c r="E75" s="32"/>
      <c r="F75" s="44">
        <f>ROUND(B75*(1+$F$4),2)</f>
        <v>0</v>
      </c>
      <c r="G75" s="42"/>
      <c r="H75" s="43">
        <f>ROUND(F75*G75,0)</f>
        <v>0</v>
      </c>
      <c r="I75" s="32"/>
      <c r="J75" s="44">
        <f>ROUND(F75*(1+$F$4),2)</f>
        <v>0</v>
      </c>
      <c r="K75" s="42"/>
      <c r="L75" s="43">
        <f>ROUND(J75*K75,0)</f>
        <v>0</v>
      </c>
      <c r="M75" s="32"/>
      <c r="N75" s="44">
        <f>ROUND(J75*(1+$F$4),2)</f>
        <v>0</v>
      </c>
      <c r="O75" s="42"/>
      <c r="P75" s="43">
        <f>ROUND(N75*O75,0)</f>
        <v>0</v>
      </c>
      <c r="Q75" s="32"/>
      <c r="R75" s="44">
        <f>ROUND(N75*(1+$F$4),2)</f>
        <v>0</v>
      </c>
      <c r="S75" s="42"/>
      <c r="T75" s="43">
        <f>ROUND(R75*S75,0)</f>
        <v>0</v>
      </c>
      <c r="U75" s="32"/>
      <c r="V75" s="44">
        <f>ROUND(R75*(1+$F$4),2)</f>
        <v>0</v>
      </c>
      <c r="W75" s="42"/>
      <c r="X75" s="43">
        <f>ROUND(V75*W75,0)</f>
        <v>0</v>
      </c>
      <c r="Y75" s="32"/>
      <c r="Z75" s="18">
        <f t="shared" si="37"/>
        <v>0</v>
      </c>
    </row>
    <row r="76" spans="1:26" ht="3" customHeight="1" x14ac:dyDescent="0.25">
      <c r="B76" s="33"/>
      <c r="C76" s="40"/>
      <c r="D76" s="29"/>
      <c r="E76" s="32"/>
      <c r="F76" s="33"/>
      <c r="G76" s="40"/>
      <c r="H76" s="29"/>
      <c r="I76" s="32"/>
      <c r="J76" s="33"/>
      <c r="K76" s="40"/>
      <c r="L76" s="29"/>
      <c r="M76" s="32"/>
      <c r="N76" s="33"/>
      <c r="O76" s="40"/>
      <c r="P76" s="29"/>
      <c r="Q76" s="32"/>
      <c r="R76" s="33"/>
      <c r="S76" s="40"/>
      <c r="T76" s="29"/>
      <c r="U76" s="32"/>
      <c r="V76" s="33"/>
      <c r="W76" s="40"/>
      <c r="X76" s="29"/>
      <c r="Y76" s="32"/>
      <c r="Z76" s="29"/>
    </row>
    <row r="77" spans="1:26" x14ac:dyDescent="0.25">
      <c r="A77" s="3" t="s">
        <v>84</v>
      </c>
      <c r="B77" s="44"/>
      <c r="C77" s="45"/>
      <c r="D77" s="27">
        <f>ROUND(SUM(D74:D76),0)</f>
        <v>0</v>
      </c>
      <c r="E77" s="32"/>
      <c r="G77" s="15"/>
      <c r="H77" s="27">
        <f>ROUND(SUM(H74:H76),0)</f>
        <v>0</v>
      </c>
      <c r="I77" s="32"/>
      <c r="J77" s="20"/>
      <c r="K77" s="15"/>
      <c r="L77" s="27">
        <f>ROUND(SUM(L74:L76),0)</f>
        <v>0</v>
      </c>
      <c r="M77" s="32"/>
      <c r="O77" s="15"/>
      <c r="P77" s="27">
        <f>ROUND(SUM(P74:P76),0)</f>
        <v>0</v>
      </c>
      <c r="Q77" s="32"/>
      <c r="S77" s="15"/>
      <c r="T77" s="27">
        <f>ROUND(SUM(T74:T76),0)</f>
        <v>0</v>
      </c>
      <c r="U77" s="32"/>
      <c r="W77" s="15"/>
      <c r="X77" s="27">
        <f>ROUND(SUM(X74:X76),0)</f>
        <v>0</v>
      </c>
      <c r="Y77" s="32"/>
      <c r="Z77" s="27">
        <f>ROUND(SUM(Z74:Z76),0)</f>
        <v>0</v>
      </c>
    </row>
    <row r="78" spans="1:26" ht="6" customHeight="1" x14ac:dyDescent="0.25">
      <c r="B78" s="44"/>
      <c r="C78" s="45"/>
      <c r="D78" s="27"/>
      <c r="E78" s="32"/>
      <c r="G78" s="15"/>
      <c r="H78" s="27"/>
      <c r="I78" s="32"/>
      <c r="J78" s="20"/>
      <c r="K78" s="15"/>
      <c r="L78" s="27"/>
      <c r="M78" s="32"/>
      <c r="O78" s="15"/>
      <c r="P78" s="27"/>
      <c r="Q78" s="32"/>
      <c r="S78" s="15"/>
      <c r="T78" s="27"/>
      <c r="U78" s="32"/>
      <c r="W78" s="15"/>
      <c r="X78" s="27"/>
      <c r="Y78" s="32"/>
      <c r="Z78" s="27"/>
    </row>
    <row r="79" spans="1:26" x14ac:dyDescent="0.25">
      <c r="A79" s="106" t="s">
        <v>7</v>
      </c>
      <c r="B79" s="33" t="s">
        <v>80</v>
      </c>
      <c r="C79" s="40" t="s">
        <v>81</v>
      </c>
      <c r="D79" s="27"/>
      <c r="E79" s="32"/>
      <c r="F79" s="33" t="s">
        <v>80</v>
      </c>
      <c r="G79" s="40" t="s">
        <v>81</v>
      </c>
      <c r="I79" s="32"/>
      <c r="J79" s="33" t="s">
        <v>80</v>
      </c>
      <c r="K79" s="40" t="s">
        <v>81</v>
      </c>
      <c r="L79" s="27"/>
      <c r="M79" s="32"/>
      <c r="N79" s="33" t="s">
        <v>80</v>
      </c>
      <c r="O79" s="40" t="s">
        <v>81</v>
      </c>
      <c r="P79" s="27"/>
      <c r="Q79" s="32"/>
      <c r="R79" s="33" t="s">
        <v>80</v>
      </c>
      <c r="S79" s="40" t="s">
        <v>81</v>
      </c>
      <c r="T79" s="27"/>
      <c r="U79" s="32"/>
      <c r="V79" s="33" t="s">
        <v>80</v>
      </c>
      <c r="W79" s="40" t="s">
        <v>81</v>
      </c>
      <c r="X79" s="27"/>
      <c r="Y79" s="32"/>
      <c r="Z79" s="20"/>
    </row>
    <row r="80" spans="1:26" x14ac:dyDescent="0.25">
      <c r="B80" s="41"/>
      <c r="C80" s="42"/>
      <c r="D80" s="43">
        <f>ROUND(B80*C80,0)</f>
        <v>0</v>
      </c>
      <c r="E80" s="32"/>
      <c r="F80" s="44"/>
      <c r="G80" s="42"/>
      <c r="H80" s="43">
        <f>ROUND(F80*G80,0)</f>
        <v>0</v>
      </c>
      <c r="I80" s="32"/>
      <c r="J80" s="44">
        <f>ROUND(F80*(1+$F$4),2)</f>
        <v>0</v>
      </c>
      <c r="K80" s="42"/>
      <c r="L80" s="43">
        <f>ROUND(J80*K80,0)</f>
        <v>0</v>
      </c>
      <c r="M80" s="32"/>
      <c r="N80" s="44">
        <f>ROUND(J80*(1+$F$4),2)</f>
        <v>0</v>
      </c>
      <c r="O80" s="42"/>
      <c r="P80" s="43">
        <f>ROUND(N80*O80,0)</f>
        <v>0</v>
      </c>
      <c r="Q80" s="32"/>
      <c r="R80" s="44">
        <f>ROUND(N80*(1+$F$4),2)</f>
        <v>0</v>
      </c>
      <c r="S80" s="42"/>
      <c r="T80" s="43">
        <f>ROUND(R80*S80,0)</f>
        <v>0</v>
      </c>
      <c r="U80" s="32"/>
      <c r="V80" s="44">
        <f>ROUND(R80*(1+$F$4),2)</f>
        <v>0</v>
      </c>
      <c r="W80" s="42"/>
      <c r="X80" s="43">
        <f>ROUND(V80*W80,0)</f>
        <v>0</v>
      </c>
      <c r="Y80" s="32"/>
      <c r="Z80" s="18">
        <f t="shared" ref="Z80:Z81" si="38">ROUND(D80+H80+L80+P80+T80+X80,0)</f>
        <v>0</v>
      </c>
    </row>
    <row r="81" spans="1:26" x14ac:dyDescent="0.25">
      <c r="B81" s="41"/>
      <c r="C81" s="42"/>
      <c r="D81" s="43">
        <f>ROUND(B81*C81,0)</f>
        <v>0</v>
      </c>
      <c r="E81" s="32"/>
      <c r="F81" s="44">
        <f>ROUND(B81*(1+$F$4),2)</f>
        <v>0</v>
      </c>
      <c r="G81" s="42"/>
      <c r="H81" s="43">
        <f>ROUND(F81*G81,0)</f>
        <v>0</v>
      </c>
      <c r="I81" s="32"/>
      <c r="J81" s="44">
        <f>ROUND(F81*(1+$F$4),2)</f>
        <v>0</v>
      </c>
      <c r="K81" s="42"/>
      <c r="L81" s="43">
        <f>ROUND(J81*K81,0)</f>
        <v>0</v>
      </c>
      <c r="M81" s="32"/>
      <c r="N81" s="44">
        <f>ROUND(J81*(1+$F$4),2)</f>
        <v>0</v>
      </c>
      <c r="O81" s="42"/>
      <c r="P81" s="43">
        <f>ROUND(N81*O81,0)</f>
        <v>0</v>
      </c>
      <c r="Q81" s="32"/>
      <c r="R81" s="44">
        <f>ROUND(N81*(1+$F$4),2)</f>
        <v>0</v>
      </c>
      <c r="S81" s="42"/>
      <c r="T81" s="43">
        <f>ROUND(R81*S81,0)</f>
        <v>0</v>
      </c>
      <c r="U81" s="32"/>
      <c r="V81" s="44">
        <f>ROUND(R81*(1+$F$4),2)</f>
        <v>0</v>
      </c>
      <c r="W81" s="42"/>
      <c r="X81" s="43">
        <f>ROUND(V81*W81,0)</f>
        <v>0</v>
      </c>
      <c r="Y81" s="32"/>
      <c r="Z81" s="18">
        <f t="shared" si="38"/>
        <v>0</v>
      </c>
    </row>
    <row r="82" spans="1:26" x14ac:dyDescent="0.25">
      <c r="B82" s="33"/>
      <c r="C82" s="40"/>
      <c r="D82" s="29"/>
      <c r="E82" s="32"/>
      <c r="F82" s="33"/>
      <c r="G82" s="40"/>
      <c r="H82" s="29"/>
      <c r="I82" s="32"/>
      <c r="J82" s="33"/>
      <c r="K82" s="40"/>
      <c r="L82" s="29"/>
      <c r="M82" s="32"/>
      <c r="N82" s="33"/>
      <c r="O82" s="40"/>
      <c r="P82" s="29"/>
      <c r="Q82" s="32"/>
      <c r="R82" s="33"/>
      <c r="S82" s="40"/>
      <c r="T82" s="29"/>
      <c r="U82" s="32"/>
      <c r="V82" s="33"/>
      <c r="W82" s="40"/>
      <c r="X82" s="29"/>
      <c r="Y82" s="32"/>
      <c r="Z82" s="29"/>
    </row>
    <row r="83" spans="1:26" x14ac:dyDescent="0.25">
      <c r="B83" s="44"/>
      <c r="C83" s="45"/>
      <c r="D83" s="27">
        <f>ROUND(SUM(D80:D82),0)</f>
        <v>0</v>
      </c>
      <c r="E83" s="32"/>
      <c r="G83" s="15"/>
      <c r="H83" s="27">
        <f>ROUND(SUM(H80:H82),0)</f>
        <v>0</v>
      </c>
      <c r="I83" s="32"/>
      <c r="J83" s="20"/>
      <c r="K83" s="15"/>
      <c r="L83" s="27">
        <f>ROUND(SUM(L80:L82),0)</f>
        <v>0</v>
      </c>
      <c r="M83" s="32"/>
      <c r="O83" s="15"/>
      <c r="P83" s="27">
        <f>ROUND(SUM(P80:P82),0)</f>
        <v>0</v>
      </c>
      <c r="Q83" s="32"/>
      <c r="S83" s="15"/>
      <c r="T83" s="27">
        <f>ROUND(SUM(T80:T82),0)</f>
        <v>0</v>
      </c>
      <c r="U83" s="32"/>
      <c r="W83" s="15"/>
      <c r="X83" s="27">
        <f>ROUND(SUM(X80:X82),0)</f>
        <v>0</v>
      </c>
      <c r="Y83" s="32"/>
      <c r="Z83" s="27">
        <f>ROUND(SUM(Z80:Z82),0)</f>
        <v>0</v>
      </c>
    </row>
    <row r="84" spans="1:26" x14ac:dyDescent="0.25">
      <c r="B84" s="44"/>
      <c r="C84" s="45"/>
      <c r="D84" s="27"/>
      <c r="E84" s="32"/>
      <c r="G84" s="15"/>
      <c r="H84" s="27"/>
      <c r="I84" s="32"/>
      <c r="J84" s="20"/>
      <c r="K84" s="15"/>
      <c r="L84" s="27"/>
      <c r="M84" s="32"/>
      <c r="O84" s="15"/>
      <c r="P84" s="27"/>
      <c r="Q84" s="32"/>
      <c r="S84" s="15"/>
      <c r="T84" s="27"/>
      <c r="U84" s="32"/>
      <c r="W84" s="15"/>
      <c r="X84" s="27"/>
      <c r="Y84" s="32"/>
      <c r="Z84" s="27"/>
    </row>
    <row r="85" spans="1:26" x14ac:dyDescent="0.25">
      <c r="B85" s="46" t="s">
        <v>85</v>
      </c>
      <c r="C85" s="33" t="s">
        <v>86</v>
      </c>
      <c r="D85" s="43"/>
      <c r="E85" s="32"/>
      <c r="F85" s="46" t="s">
        <v>85</v>
      </c>
      <c r="G85" s="33" t="s">
        <v>86</v>
      </c>
      <c r="H85" s="27"/>
      <c r="I85" s="32"/>
      <c r="J85" s="46" t="s">
        <v>85</v>
      </c>
      <c r="K85" s="33" t="s">
        <v>86</v>
      </c>
      <c r="L85" s="43"/>
      <c r="M85" s="32"/>
      <c r="N85" s="46" t="s">
        <v>85</v>
      </c>
      <c r="O85" s="33" t="s">
        <v>86</v>
      </c>
      <c r="P85" s="43"/>
      <c r="Q85" s="32"/>
      <c r="R85" s="46" t="s">
        <v>85</v>
      </c>
      <c r="S85" s="33" t="s">
        <v>86</v>
      </c>
      <c r="T85" s="43"/>
      <c r="U85" s="32"/>
      <c r="V85" s="46" t="s">
        <v>85</v>
      </c>
      <c r="W85" s="33" t="s">
        <v>86</v>
      </c>
      <c r="X85" s="43"/>
      <c r="Y85" s="32"/>
      <c r="Z85" s="27"/>
    </row>
    <row r="86" spans="1:26" x14ac:dyDescent="0.25">
      <c r="A86" s="38" t="s">
        <v>87</v>
      </c>
      <c r="B86" s="89">
        <v>276.73</v>
      </c>
      <c r="C86" s="47"/>
      <c r="D86" s="43">
        <f>ROUND(B86*C86,0)</f>
        <v>0</v>
      </c>
      <c r="E86" s="32"/>
      <c r="F86" s="89">
        <v>319.97000000000003</v>
      </c>
      <c r="G86" s="47"/>
      <c r="H86" s="43">
        <f>ROUND(F86*G86,0)</f>
        <v>0</v>
      </c>
      <c r="I86" s="32"/>
      <c r="J86" s="89">
        <f>ROUND(F86*(1+$F$5),2)</f>
        <v>339.17</v>
      </c>
      <c r="K86" s="47"/>
      <c r="L86" s="43">
        <f>ROUND(J86*K86,0)</f>
        <v>0</v>
      </c>
      <c r="M86" s="32"/>
      <c r="N86" s="89">
        <f>ROUND(J86*(1+$F$5),2)</f>
        <v>359.52</v>
      </c>
      <c r="O86" s="47"/>
      <c r="P86" s="43">
        <f>ROUND(N86*O86,0)</f>
        <v>0</v>
      </c>
      <c r="Q86" s="32"/>
      <c r="R86" s="89">
        <f>ROUND(N86*(1+$F$5),2)</f>
        <v>381.09</v>
      </c>
      <c r="S86" s="47"/>
      <c r="T86" s="43">
        <f>ROUND(R86*S86,0)</f>
        <v>0</v>
      </c>
      <c r="U86" s="32"/>
      <c r="V86" s="89">
        <f>ROUND(R86*(1+$F$5),2)</f>
        <v>403.96</v>
      </c>
      <c r="W86" s="47"/>
      <c r="X86" s="43">
        <f>ROUND(V86*W86,0)</f>
        <v>0</v>
      </c>
      <c r="Y86" s="32"/>
      <c r="Z86" s="20">
        <f>ROUND(H86+L86+P86+T86+X86,0)</f>
        <v>0</v>
      </c>
    </row>
    <row r="87" spans="1:26" ht="10.95" customHeight="1" x14ac:dyDescent="0.25">
      <c r="A87" s="38"/>
      <c r="B87" s="20"/>
      <c r="C87" s="15"/>
      <c r="D87" s="27"/>
      <c r="E87" s="32"/>
      <c r="H87" s="27"/>
      <c r="I87" s="32"/>
      <c r="J87" s="20"/>
      <c r="K87" s="15"/>
      <c r="L87" s="27"/>
      <c r="M87" s="32"/>
      <c r="O87" s="15"/>
      <c r="P87" s="27"/>
      <c r="Q87" s="32"/>
      <c r="S87" s="15"/>
      <c r="T87" s="27"/>
      <c r="U87" s="32"/>
      <c r="W87" s="15"/>
      <c r="X87" s="27"/>
      <c r="Y87" s="32"/>
      <c r="Z87" s="27"/>
    </row>
    <row r="88" spans="1:26" x14ac:dyDescent="0.25">
      <c r="A88" s="143">
        <v>1934</v>
      </c>
      <c r="C88" s="24" t="s">
        <v>88</v>
      </c>
      <c r="D88" s="27"/>
      <c r="E88" s="32"/>
      <c r="G88" s="24" t="s">
        <v>88</v>
      </c>
      <c r="I88" s="32"/>
      <c r="K88" s="24" t="s">
        <v>88</v>
      </c>
      <c r="L88" s="27"/>
      <c r="M88" s="32"/>
      <c r="O88" s="24" t="s">
        <v>88</v>
      </c>
      <c r="P88" s="27"/>
      <c r="Q88" s="32"/>
      <c r="S88" s="24" t="s">
        <v>88</v>
      </c>
      <c r="T88" s="27"/>
      <c r="U88" s="32"/>
      <c r="W88" s="24" t="s">
        <v>88</v>
      </c>
      <c r="X88" s="27"/>
      <c r="Y88" s="32"/>
      <c r="Z88" s="20"/>
    </row>
    <row r="89" spans="1:26" x14ac:dyDescent="0.25">
      <c r="A89" s="19" t="s">
        <v>89</v>
      </c>
      <c r="B89" s="24" t="s">
        <v>90</v>
      </c>
      <c r="C89" s="24" t="s">
        <v>91</v>
      </c>
      <c r="D89" s="27"/>
      <c r="E89" s="32"/>
      <c r="F89" s="24" t="s">
        <v>90</v>
      </c>
      <c r="G89" s="24" t="s">
        <v>91</v>
      </c>
      <c r="I89" s="32"/>
      <c r="J89" s="24" t="s">
        <v>90</v>
      </c>
      <c r="K89" s="24" t="s">
        <v>91</v>
      </c>
      <c r="L89" s="27"/>
      <c r="M89" s="32"/>
      <c r="N89" s="24" t="s">
        <v>90</v>
      </c>
      <c r="O89" s="24" t="s">
        <v>91</v>
      </c>
      <c r="P89" s="27"/>
      <c r="Q89" s="32"/>
      <c r="R89" s="24" t="s">
        <v>90</v>
      </c>
      <c r="S89" s="24" t="s">
        <v>91</v>
      </c>
      <c r="T89" s="27"/>
      <c r="U89" s="32"/>
      <c r="V89" s="24" t="s">
        <v>90</v>
      </c>
      <c r="W89" s="24" t="s">
        <v>91</v>
      </c>
      <c r="X89" s="27"/>
      <c r="Y89" s="32"/>
      <c r="Z89" s="20"/>
    </row>
    <row r="90" spans="1:26" x14ac:dyDescent="0.25">
      <c r="A90" s="3" t="s">
        <v>55</v>
      </c>
      <c r="B90" s="48">
        <v>0.189</v>
      </c>
      <c r="C90" s="18"/>
      <c r="D90" s="27">
        <f>ROUND(D24*B90,0)</f>
        <v>0</v>
      </c>
      <c r="E90" s="32"/>
      <c r="F90" s="48">
        <v>0.22</v>
      </c>
      <c r="H90" s="27">
        <f>ROUND(H23*F90,0)</f>
        <v>0</v>
      </c>
      <c r="I90" s="32"/>
      <c r="J90" s="130">
        <v>0.22</v>
      </c>
      <c r="K90" s="18"/>
      <c r="L90" s="27">
        <f>ROUND(L23*J90,0)</f>
        <v>0</v>
      </c>
      <c r="M90" s="32"/>
      <c r="N90" s="130">
        <v>0.22</v>
      </c>
      <c r="O90" s="18"/>
      <c r="P90" s="27">
        <f>ROUND(P23*N90,0)</f>
        <v>0</v>
      </c>
      <c r="Q90" s="32"/>
      <c r="R90" s="130">
        <v>0.22</v>
      </c>
      <c r="S90" s="18"/>
      <c r="T90" s="27">
        <f>ROUND(T23*R90,0)</f>
        <v>0</v>
      </c>
      <c r="U90" s="32"/>
      <c r="V90" s="130">
        <v>0.22</v>
      </c>
      <c r="W90" s="18"/>
      <c r="X90" s="27">
        <f>ROUND(X23*V90,0)</f>
        <v>0</v>
      </c>
      <c r="Y90" s="32"/>
      <c r="Z90" s="115">
        <f t="shared" ref="Z90:Z95" si="39">ROUND(D90+H90+L90+P90+T90+X90,0)</f>
        <v>0</v>
      </c>
    </row>
    <row r="91" spans="1:26" x14ac:dyDescent="0.25">
      <c r="A91" s="3" t="s">
        <v>92</v>
      </c>
      <c r="B91" s="48">
        <v>0.28999999999999998</v>
      </c>
      <c r="C91" s="18"/>
      <c r="D91" s="27">
        <f>ROUND(D39*B91,0)</f>
        <v>0</v>
      </c>
      <c r="E91" s="32"/>
      <c r="F91" s="48">
        <v>0.29299999999999998</v>
      </c>
      <c r="H91" s="27">
        <f>ROUND(H39*F91,0)</f>
        <v>2849</v>
      </c>
      <c r="I91" s="32"/>
      <c r="J91" s="130">
        <v>0.29499999999999998</v>
      </c>
      <c r="K91" s="18"/>
      <c r="L91" s="27">
        <f>ROUND(L39*J91,0)</f>
        <v>2954</v>
      </c>
      <c r="M91" s="32"/>
      <c r="N91" s="130">
        <v>0.29699999999999999</v>
      </c>
      <c r="O91" s="18"/>
      <c r="P91" s="27">
        <f>ROUND(P39*N91,0)</f>
        <v>3063</v>
      </c>
      <c r="Q91" s="32"/>
      <c r="R91" s="130">
        <v>0.39900000000000002</v>
      </c>
      <c r="S91" s="18"/>
      <c r="T91" s="27">
        <f>ROUND(T39*R91,0)</f>
        <v>4239</v>
      </c>
      <c r="U91" s="32"/>
      <c r="V91" s="130">
        <v>0.39900000000000002</v>
      </c>
      <c r="W91" s="18"/>
      <c r="X91" s="27">
        <f>ROUND(X39*V91,0)</f>
        <v>4366</v>
      </c>
      <c r="Y91" s="32"/>
      <c r="Z91" s="115">
        <f t="shared" si="39"/>
        <v>17471</v>
      </c>
    </row>
    <row r="92" spans="1:26" x14ac:dyDescent="0.25">
      <c r="A92" s="3" t="s">
        <v>66</v>
      </c>
      <c r="B92" s="48">
        <v>0.32500000000000001</v>
      </c>
      <c r="C92" s="18"/>
      <c r="D92" s="27">
        <f>ROUND(D52*B92,0)</f>
        <v>0</v>
      </c>
      <c r="E92" s="32"/>
      <c r="F92" s="48">
        <v>0.35599999999999998</v>
      </c>
      <c r="H92" s="27">
        <f>ROUND(H51*F92,0)</f>
        <v>0</v>
      </c>
      <c r="I92" s="32"/>
      <c r="J92" s="130">
        <v>0.36099999999999999</v>
      </c>
      <c r="K92" s="18"/>
      <c r="L92" s="27">
        <f>ROUND(L51*J92,0)</f>
        <v>0</v>
      </c>
      <c r="M92" s="32"/>
      <c r="N92" s="130">
        <v>0.36599999999999999</v>
      </c>
      <c r="O92" s="18"/>
      <c r="P92" s="27">
        <f>ROUND(P51*N92,0)</f>
        <v>0</v>
      </c>
      <c r="Q92" s="32"/>
      <c r="R92" s="130">
        <v>0.372</v>
      </c>
      <c r="S92" s="18"/>
      <c r="T92" s="27">
        <f>ROUND(T51*R92,0)</f>
        <v>0</v>
      </c>
      <c r="U92" s="32"/>
      <c r="V92" s="130">
        <v>0.372</v>
      </c>
      <c r="W92" s="18"/>
      <c r="X92" s="27">
        <f>ROUND(X51*V92,0)</f>
        <v>0</v>
      </c>
      <c r="Y92" s="32"/>
      <c r="Z92" s="115">
        <f t="shared" si="39"/>
        <v>0</v>
      </c>
    </row>
    <row r="93" spans="1:26" x14ac:dyDescent="0.25">
      <c r="A93" s="3" t="s">
        <v>70</v>
      </c>
      <c r="B93" s="48">
        <v>0.255</v>
      </c>
      <c r="C93" s="18"/>
      <c r="D93" s="27">
        <f>ROUND(D66*B93,0)</f>
        <v>0</v>
      </c>
      <c r="E93" s="32"/>
      <c r="F93" s="48">
        <v>0.26300000000000001</v>
      </c>
      <c r="H93" s="27">
        <f>ROUND(H65*F93,0)</f>
        <v>0</v>
      </c>
      <c r="I93" s="32"/>
      <c r="J93" s="130">
        <v>0.26800000000000002</v>
      </c>
      <c r="K93" s="18"/>
      <c r="L93" s="27">
        <f>ROUND(L65*J93,0)</f>
        <v>0</v>
      </c>
      <c r="M93" s="32"/>
      <c r="N93" s="130">
        <v>0.27300000000000002</v>
      </c>
      <c r="O93" s="18"/>
      <c r="P93" s="27">
        <f>ROUND(P65*N93,0)</f>
        <v>0</v>
      </c>
      <c r="Q93" s="32"/>
      <c r="R93" s="130">
        <v>0.27900000000000003</v>
      </c>
      <c r="S93" s="18"/>
      <c r="T93" s="27">
        <f>ROUND(T65*R93,0)</f>
        <v>0</v>
      </c>
      <c r="U93" s="32"/>
      <c r="V93" s="130">
        <v>0.27900000000000003</v>
      </c>
      <c r="W93" s="18"/>
      <c r="X93" s="27">
        <f>ROUND(X65*V93,0)</f>
        <v>0</v>
      </c>
      <c r="Y93" s="32"/>
      <c r="Z93" s="115">
        <f t="shared" si="39"/>
        <v>0</v>
      </c>
    </row>
    <row r="94" spans="1:26" s="2" customFormat="1" x14ac:dyDescent="0.25">
      <c r="A94" s="2" t="s">
        <v>93</v>
      </c>
      <c r="B94" s="49">
        <v>0.01</v>
      </c>
      <c r="C94" s="16"/>
      <c r="D94" s="43">
        <f>ROUND(B94*(D72+D78),0)</f>
        <v>0</v>
      </c>
      <c r="E94" s="30"/>
      <c r="F94" s="49">
        <v>0.01</v>
      </c>
      <c r="H94" s="43">
        <f>ROUND(F94*(H71+H77),0)</f>
        <v>0</v>
      </c>
      <c r="I94" s="30"/>
      <c r="J94" s="130">
        <v>0.01</v>
      </c>
      <c r="K94" s="16"/>
      <c r="L94" s="43">
        <f>ROUND(J94*(L71+L77),0)</f>
        <v>0</v>
      </c>
      <c r="M94" s="30"/>
      <c r="N94" s="130">
        <v>0.01</v>
      </c>
      <c r="O94" s="16"/>
      <c r="P94" s="43">
        <f>ROUND(N94*(P71+P77),0)</f>
        <v>0</v>
      </c>
      <c r="Q94" s="30"/>
      <c r="R94" s="130">
        <v>0.01</v>
      </c>
      <c r="S94" s="16"/>
      <c r="T94" s="43">
        <f>ROUND(R94*(T71+T77),0)</f>
        <v>0</v>
      </c>
      <c r="U94" s="30"/>
      <c r="V94" s="130">
        <v>0.01</v>
      </c>
      <c r="W94" s="16"/>
      <c r="X94" s="43">
        <f>ROUND(V94*(X71+X77),0)</f>
        <v>0</v>
      </c>
      <c r="Y94" s="30"/>
      <c r="Z94" s="115">
        <f t="shared" si="39"/>
        <v>0</v>
      </c>
    </row>
    <row r="95" spans="1:26" s="2" customFormat="1" x14ac:dyDescent="0.25">
      <c r="A95" s="107" t="s">
        <v>8</v>
      </c>
      <c r="B95" s="108">
        <v>0.08</v>
      </c>
      <c r="C95" s="109"/>
      <c r="D95" s="43">
        <f>ROUND(B95*(D83),0)</f>
        <v>0</v>
      </c>
      <c r="E95" s="32"/>
      <c r="F95" s="108">
        <v>0.22</v>
      </c>
      <c r="G95" s="107"/>
      <c r="H95" s="43">
        <f>ROUND(F95*(H83),0)</f>
        <v>0</v>
      </c>
      <c r="I95" s="32"/>
      <c r="J95" s="130">
        <v>0.22</v>
      </c>
      <c r="K95" s="109"/>
      <c r="L95" s="43">
        <f>ROUND(J95*(L83),0)</f>
        <v>0</v>
      </c>
      <c r="M95" s="32"/>
      <c r="N95" s="130">
        <v>0.22</v>
      </c>
      <c r="O95" s="109"/>
      <c r="P95" s="43">
        <f>ROUND(N95*(P83),0)</f>
        <v>0</v>
      </c>
      <c r="Q95" s="30"/>
      <c r="R95" s="130">
        <v>0.22</v>
      </c>
      <c r="S95" s="109"/>
      <c r="T95" s="43">
        <f>ROUND(R95*(T83),0)</f>
        <v>0</v>
      </c>
      <c r="U95" s="32"/>
      <c r="V95" s="130">
        <v>0.22</v>
      </c>
      <c r="W95" s="109"/>
      <c r="X95" s="43">
        <f>ROUND(V95*(X83),0)</f>
        <v>0</v>
      </c>
      <c r="Y95" s="30"/>
      <c r="Z95" s="115">
        <f t="shared" si="39"/>
        <v>0</v>
      </c>
    </row>
    <row r="96" spans="1:26" s="2" customFormat="1" x14ac:dyDescent="0.25">
      <c r="A96" s="107"/>
      <c r="B96" s="108"/>
      <c r="C96" s="109"/>
      <c r="D96" s="110"/>
      <c r="E96" s="32"/>
      <c r="F96" s="108"/>
      <c r="G96" s="107"/>
      <c r="H96" s="110"/>
      <c r="I96" s="32"/>
      <c r="J96" s="108"/>
      <c r="K96" s="109"/>
      <c r="L96" s="110"/>
      <c r="M96" s="32"/>
      <c r="N96" s="108"/>
      <c r="O96" s="109"/>
      <c r="P96" s="110"/>
      <c r="Q96" s="30"/>
      <c r="R96" s="108"/>
      <c r="S96" s="109"/>
      <c r="T96" s="110"/>
      <c r="U96" s="32"/>
      <c r="V96" s="108"/>
      <c r="W96" s="109"/>
      <c r="X96" s="110"/>
      <c r="Y96" s="30"/>
      <c r="Z96" s="149"/>
    </row>
    <row r="97" spans="1:26" s="2" customFormat="1" x14ac:dyDescent="0.25">
      <c r="B97" s="50" t="s">
        <v>94</v>
      </c>
      <c r="C97" s="51" t="s">
        <v>95</v>
      </c>
      <c r="D97" s="43"/>
      <c r="E97" s="30"/>
      <c r="F97" s="50" t="s">
        <v>94</v>
      </c>
      <c r="G97" s="51" t="s">
        <v>95</v>
      </c>
      <c r="H97" s="43"/>
      <c r="I97" s="30"/>
      <c r="J97" s="50" t="s">
        <v>94</v>
      </c>
      <c r="K97" s="51" t="s">
        <v>95</v>
      </c>
      <c r="L97" s="43"/>
      <c r="M97" s="30"/>
      <c r="N97" s="50" t="s">
        <v>94</v>
      </c>
      <c r="O97" s="51" t="s">
        <v>95</v>
      </c>
      <c r="P97" s="43"/>
      <c r="Q97" s="30"/>
      <c r="R97" s="50" t="s">
        <v>94</v>
      </c>
      <c r="S97" s="51" t="s">
        <v>95</v>
      </c>
      <c r="T97" s="43"/>
      <c r="U97" s="30"/>
      <c r="V97" s="50" t="s">
        <v>94</v>
      </c>
      <c r="W97" s="51" t="s">
        <v>95</v>
      </c>
      <c r="X97" s="43"/>
      <c r="Y97" s="30"/>
      <c r="Z97" s="115"/>
    </row>
    <row r="98" spans="1:26" s="2" customFormat="1" x14ac:dyDescent="0.25">
      <c r="A98" s="2" t="s">
        <v>96</v>
      </c>
      <c r="B98" s="47">
        <v>0</v>
      </c>
      <c r="C98" s="91">
        <v>792</v>
      </c>
      <c r="D98" s="43">
        <f>ROUND(B98*C98,0)</f>
        <v>0</v>
      </c>
      <c r="E98" s="30"/>
      <c r="F98" s="47"/>
      <c r="G98" s="91">
        <v>669</v>
      </c>
      <c r="H98" s="43">
        <f>ROUND(F98*G98,0)</f>
        <v>0</v>
      </c>
      <c r="I98" s="30"/>
      <c r="J98" s="47"/>
      <c r="K98" s="91">
        <v>736</v>
      </c>
      <c r="L98" s="43">
        <f>ROUND(J98*K98,0)</f>
        <v>0</v>
      </c>
      <c r="M98" s="30"/>
      <c r="N98" s="47"/>
      <c r="O98" s="91">
        <v>809</v>
      </c>
      <c r="P98" s="43">
        <f>ROUND(N98*O98,0)</f>
        <v>0</v>
      </c>
      <c r="Q98" s="30"/>
      <c r="R98" s="47"/>
      <c r="S98" s="91">
        <v>890</v>
      </c>
      <c r="T98" s="43">
        <f>ROUND(R98*S98,0)</f>
        <v>0</v>
      </c>
      <c r="U98" s="30"/>
      <c r="V98" s="47"/>
      <c r="W98" s="91">
        <v>890</v>
      </c>
      <c r="X98" s="43">
        <f>ROUND(V98*W98,0)</f>
        <v>0</v>
      </c>
      <c r="Y98" s="30"/>
      <c r="Z98" s="115">
        <f t="shared" ref="Z98:Z99" si="40">ROUND(D98+H98+L98+P98+T98+X98,0)</f>
        <v>0</v>
      </c>
    </row>
    <row r="99" spans="1:26" x14ac:dyDescent="0.25">
      <c r="A99" s="2" t="s">
        <v>97</v>
      </c>
      <c r="B99" s="47">
        <v>0</v>
      </c>
      <c r="C99" s="91">
        <v>1067</v>
      </c>
      <c r="D99" s="29">
        <f>ROUND(B99*C99,0)</f>
        <v>0</v>
      </c>
      <c r="E99" s="30"/>
      <c r="F99" s="47"/>
      <c r="G99" s="91">
        <v>936</v>
      </c>
      <c r="H99" s="29">
        <f>ROUND(F99*G99,0)</f>
        <v>0</v>
      </c>
      <c r="I99" s="30"/>
      <c r="J99" s="47"/>
      <c r="K99" s="91">
        <v>1030</v>
      </c>
      <c r="L99" s="29">
        <f>ROUND(J99*K99,0)</f>
        <v>0</v>
      </c>
      <c r="M99" s="30"/>
      <c r="N99" s="47"/>
      <c r="O99" s="91">
        <v>1133</v>
      </c>
      <c r="P99" s="29">
        <f>ROUND(N99*O99,0)</f>
        <v>0</v>
      </c>
      <c r="Q99" s="30"/>
      <c r="R99" s="47"/>
      <c r="S99" s="91">
        <v>1246</v>
      </c>
      <c r="T99" s="29">
        <f>ROUND(R99*S99,0)</f>
        <v>0</v>
      </c>
      <c r="U99" s="30"/>
      <c r="V99" s="47"/>
      <c r="W99" s="91">
        <v>1246</v>
      </c>
      <c r="X99" s="29">
        <f>ROUND(V99*W99,0)</f>
        <v>0</v>
      </c>
      <c r="Y99" s="30"/>
      <c r="Z99" s="115">
        <f t="shared" si="40"/>
        <v>0</v>
      </c>
    </row>
    <row r="100" spans="1:26" x14ac:dyDescent="0.25">
      <c r="A100" s="15" t="s">
        <v>98</v>
      </c>
      <c r="B100" s="52"/>
      <c r="C100" s="16"/>
      <c r="D100" s="27">
        <f>ROUND(SUM(D90:D99),0)</f>
        <v>0</v>
      </c>
      <c r="E100" s="32"/>
      <c r="G100" s="16"/>
      <c r="H100" s="27">
        <f>ROUND(SUM(H90:H99),0)</f>
        <v>2849</v>
      </c>
      <c r="I100" s="32"/>
      <c r="J100" s="52"/>
      <c r="K100" s="18"/>
      <c r="L100" s="27">
        <f>ROUND(SUM(L90:L99),0)</f>
        <v>2954</v>
      </c>
      <c r="M100" s="32"/>
      <c r="N100" s="52"/>
      <c r="O100" s="18"/>
      <c r="P100" s="27">
        <f>ROUND(SUM(P90:P99),0)</f>
        <v>3063</v>
      </c>
      <c r="Q100" s="32"/>
      <c r="R100" s="52"/>
      <c r="S100" s="18"/>
      <c r="T100" s="27">
        <f>ROUND(SUM(T90:T99),0)</f>
        <v>4239</v>
      </c>
      <c r="U100" s="32"/>
      <c r="V100" s="52"/>
      <c r="W100" s="18"/>
      <c r="X100" s="27">
        <f>ROUND(SUM(X90:X99),0)</f>
        <v>4366</v>
      </c>
      <c r="Y100" s="32"/>
      <c r="Z100" s="27">
        <f>ROUND(SUM(Z90:Z99),0)</f>
        <v>17471</v>
      </c>
    </row>
    <row r="101" spans="1:26" ht="5.25" customHeight="1" x14ac:dyDescent="0.25">
      <c r="A101" s="15"/>
      <c r="B101" s="52"/>
      <c r="C101" s="20"/>
      <c r="D101" s="27"/>
      <c r="E101" s="32"/>
      <c r="H101" s="27"/>
      <c r="I101" s="32"/>
      <c r="J101" s="52"/>
      <c r="K101" s="20"/>
      <c r="L101" s="27"/>
      <c r="M101" s="32"/>
      <c r="N101" s="52"/>
      <c r="P101" s="27"/>
      <c r="Q101" s="32"/>
      <c r="R101" s="52"/>
      <c r="T101" s="27"/>
      <c r="U101" s="32"/>
      <c r="V101" s="52"/>
      <c r="X101" s="27"/>
      <c r="Y101" s="32"/>
      <c r="Z101" s="27"/>
    </row>
    <row r="102" spans="1:26" x14ac:dyDescent="0.25">
      <c r="A102" s="3" t="s">
        <v>99</v>
      </c>
      <c r="D102" s="20">
        <f>ROUND(D23+D38+D51+D65+D71+D77+D86+D100+D83,0)</f>
        <v>0</v>
      </c>
      <c r="E102" s="32"/>
      <c r="H102" s="20">
        <f>ROUND(H23+H39+H51+H65+H71+H77+H86+H100+H83,0)</f>
        <v>12572</v>
      </c>
      <c r="I102" s="32"/>
      <c r="L102" s="20">
        <f>ROUND(L23+L39+L51+L65+L71+L77+L86+L100+L83,0)</f>
        <v>12968</v>
      </c>
      <c r="M102" s="32"/>
      <c r="P102" s="20">
        <f>ROUND(P23+P39+P51+P65+P71+P77+P86+P100+P83,0)</f>
        <v>13377</v>
      </c>
      <c r="Q102" s="32"/>
      <c r="T102" s="20">
        <f>ROUND(T23+T39+T51+T65+T71+T77+T86+T100+T83,0)</f>
        <v>14863</v>
      </c>
      <c r="U102" s="32"/>
      <c r="X102" s="20">
        <f>ROUND(X23+X39+X51+X65+X71+X77+X86+X100+X83,0)</f>
        <v>15309</v>
      </c>
      <c r="Y102" s="32"/>
      <c r="Z102" s="20">
        <f>ROUND(Z23+Z38+Z51+Z65+Z71+Z77+Z86+Z100+Z83,0)</f>
        <v>17471</v>
      </c>
    </row>
    <row r="103" spans="1:26" ht="6" customHeight="1" x14ac:dyDescent="0.25">
      <c r="D103" s="27"/>
      <c r="E103" s="32"/>
      <c r="I103" s="32"/>
      <c r="L103" s="27"/>
      <c r="M103" s="32"/>
      <c r="P103" s="27"/>
      <c r="Q103" s="32"/>
      <c r="T103" s="27"/>
      <c r="U103" s="32"/>
      <c r="X103" s="27"/>
      <c r="Y103" s="32"/>
      <c r="Z103" s="20"/>
    </row>
    <row r="104" spans="1:26" ht="15" customHeight="1" x14ac:dyDescent="0.25">
      <c r="A104" s="3" t="s">
        <v>100</v>
      </c>
      <c r="D104" s="53"/>
      <c r="E104" s="32"/>
      <c r="H104" s="54"/>
      <c r="I104" s="32"/>
      <c r="L104" s="53"/>
      <c r="M104" s="32"/>
      <c r="P104" s="53"/>
      <c r="Q104" s="32"/>
      <c r="T104" s="53"/>
      <c r="U104" s="32"/>
      <c r="X104" s="53"/>
      <c r="Y104" s="32"/>
      <c r="Z104" s="20">
        <f>ROUND(H104+L104+P104+T104+X104,0)</f>
        <v>0</v>
      </c>
    </row>
    <row r="105" spans="1:26" ht="6" customHeight="1" x14ac:dyDescent="0.25">
      <c r="D105" s="27"/>
      <c r="E105" s="32"/>
      <c r="I105" s="32"/>
      <c r="L105" s="27"/>
      <c r="M105" s="32"/>
      <c r="P105" s="27"/>
      <c r="Q105" s="32"/>
      <c r="T105" s="27"/>
      <c r="U105" s="32"/>
      <c r="X105" s="27"/>
      <c r="Y105" s="32"/>
      <c r="Z105" s="20"/>
    </row>
    <row r="106" spans="1:26" x14ac:dyDescent="0.25">
      <c r="A106" s="22" t="s">
        <v>101</v>
      </c>
      <c r="D106" s="27"/>
      <c r="E106" s="32"/>
      <c r="I106" s="32"/>
      <c r="L106" s="27"/>
      <c r="M106" s="32"/>
      <c r="P106" s="27"/>
      <c r="Q106" s="32"/>
      <c r="T106" s="27"/>
      <c r="U106" s="32"/>
      <c r="X106" s="27"/>
      <c r="Y106" s="32"/>
      <c r="Z106" s="20"/>
    </row>
    <row r="107" spans="1:26" x14ac:dyDescent="0.25">
      <c r="A107" s="3" t="s">
        <v>102</v>
      </c>
      <c r="D107" s="53"/>
      <c r="E107" s="32"/>
      <c r="H107" s="34"/>
      <c r="I107" s="32"/>
      <c r="L107" s="34"/>
      <c r="M107" s="32"/>
      <c r="P107" s="34"/>
      <c r="Q107" s="32"/>
      <c r="T107" s="34"/>
      <c r="U107" s="32"/>
      <c r="X107" s="34"/>
      <c r="Y107" s="32"/>
      <c r="Z107" s="115">
        <f t="shared" ref="Z107:Z108" si="41">ROUND(D107+H107+L107+P107+T107+X107,0)</f>
        <v>0</v>
      </c>
    </row>
    <row r="108" spans="1:26" x14ac:dyDescent="0.25">
      <c r="A108" s="3" t="s">
        <v>103</v>
      </c>
      <c r="D108" s="55"/>
      <c r="E108" s="32"/>
      <c r="F108" s="20"/>
      <c r="G108" s="20"/>
      <c r="H108" s="116"/>
      <c r="I108" s="32"/>
      <c r="J108" s="20"/>
      <c r="K108" s="20"/>
      <c r="L108" s="116"/>
      <c r="M108" s="32"/>
      <c r="P108" s="116"/>
      <c r="Q108" s="32"/>
      <c r="T108" s="116"/>
      <c r="U108" s="32"/>
      <c r="X108" s="116"/>
      <c r="Y108" s="32"/>
      <c r="Z108" s="115">
        <f t="shared" si="41"/>
        <v>0</v>
      </c>
    </row>
    <row r="109" spans="1:26" ht="6" customHeight="1" x14ac:dyDescent="0.25">
      <c r="D109" s="27"/>
      <c r="E109" s="32"/>
      <c r="I109" s="32"/>
      <c r="M109" s="32"/>
      <c r="Q109" s="32"/>
      <c r="U109" s="32"/>
      <c r="Y109" s="32"/>
      <c r="Z109" s="20"/>
    </row>
    <row r="110" spans="1:26" ht="12.75" customHeight="1" x14ac:dyDescent="0.25">
      <c r="A110" s="22" t="s">
        <v>104</v>
      </c>
      <c r="D110" s="27"/>
      <c r="E110" s="32"/>
      <c r="I110" s="32"/>
      <c r="M110" s="32"/>
      <c r="Q110" s="32"/>
      <c r="U110" s="32"/>
      <c r="Y110" s="32"/>
      <c r="Z110" s="20"/>
    </row>
    <row r="111" spans="1:26" ht="12.75" customHeight="1" x14ac:dyDescent="0.25">
      <c r="A111" s="3" t="s">
        <v>105</v>
      </c>
      <c r="D111" s="53"/>
      <c r="E111" s="32"/>
      <c r="F111" s="20"/>
      <c r="G111" s="20"/>
      <c r="H111" s="34">
        <f>F111*G111</f>
        <v>0</v>
      </c>
      <c r="I111" s="32"/>
      <c r="J111" s="20"/>
      <c r="K111" s="20"/>
      <c r="L111" s="34">
        <f>J111*K111</f>
        <v>0</v>
      </c>
      <c r="M111" s="32"/>
      <c r="N111" s="20"/>
      <c r="O111" s="20"/>
      <c r="P111" s="34">
        <f>N111*O111</f>
        <v>0</v>
      </c>
      <c r="Q111" s="32"/>
      <c r="R111" s="20"/>
      <c r="S111" s="20"/>
      <c r="T111" s="34">
        <f>R111*S111</f>
        <v>0</v>
      </c>
      <c r="U111" s="32"/>
      <c r="V111" s="20"/>
      <c r="W111" s="20"/>
      <c r="X111" s="34">
        <f>V111*W111</f>
        <v>0</v>
      </c>
      <c r="Y111" s="32"/>
      <c r="Z111" s="147">
        <f>ROUND(D111+H111+L111+P111+T111+X111,0)</f>
        <v>0</v>
      </c>
    </row>
    <row r="112" spans="1:26" ht="12.75" customHeight="1" x14ac:dyDescent="0.25">
      <c r="A112" s="3" t="s">
        <v>106</v>
      </c>
      <c r="D112" s="53"/>
      <c r="E112" s="32"/>
      <c r="F112" s="20"/>
      <c r="G112" s="20"/>
      <c r="H112" s="34">
        <f>F112*G112</f>
        <v>0</v>
      </c>
      <c r="I112" s="32"/>
      <c r="J112" s="20"/>
      <c r="K112" s="20"/>
      <c r="L112" s="34">
        <f>J112*K112</f>
        <v>0</v>
      </c>
      <c r="M112" s="32"/>
      <c r="N112" s="20"/>
      <c r="O112" s="20"/>
      <c r="P112" s="34">
        <f>N112*O112</f>
        <v>0</v>
      </c>
      <c r="Q112" s="32"/>
      <c r="R112" s="20"/>
      <c r="S112" s="20"/>
      <c r="T112" s="34">
        <f>R112*S112</f>
        <v>0</v>
      </c>
      <c r="U112" s="32"/>
      <c r="V112" s="20"/>
      <c r="W112" s="20"/>
      <c r="X112" s="34">
        <f>V112*W112</f>
        <v>0</v>
      </c>
      <c r="Y112" s="32"/>
      <c r="Z112" s="147">
        <f>ROUND(H112+L112+P112+T112+X112,0)</f>
        <v>0</v>
      </c>
    </row>
    <row r="113" spans="1:26" ht="12.75" customHeight="1" x14ac:dyDescent="0.25">
      <c r="A113" s="3" t="s">
        <v>107</v>
      </c>
      <c r="D113" s="53"/>
      <c r="E113" s="32"/>
      <c r="F113" s="20"/>
      <c r="G113" s="20"/>
      <c r="H113" s="34">
        <f>F113*G113</f>
        <v>0</v>
      </c>
      <c r="I113" s="32"/>
      <c r="J113" s="20"/>
      <c r="K113" s="20"/>
      <c r="L113" s="34">
        <f>J113*K113</f>
        <v>0</v>
      </c>
      <c r="M113" s="32"/>
      <c r="N113" s="20"/>
      <c r="O113" s="20"/>
      <c r="P113" s="34">
        <f>N113*O113</f>
        <v>0</v>
      </c>
      <c r="Q113" s="32"/>
      <c r="R113" s="20"/>
      <c r="S113" s="20"/>
      <c r="T113" s="34">
        <f>R113*S113</f>
        <v>0</v>
      </c>
      <c r="U113" s="32"/>
      <c r="V113" s="20"/>
      <c r="W113" s="20"/>
      <c r="X113" s="34">
        <f>V113*W113</f>
        <v>0</v>
      </c>
      <c r="Y113" s="32"/>
      <c r="Z113" s="147">
        <f>ROUND(H113+L113+P113+T113+X113,0)</f>
        <v>0</v>
      </c>
    </row>
    <row r="114" spans="1:26" ht="12.75" customHeight="1" x14ac:dyDescent="0.25">
      <c r="A114" s="3" t="s">
        <v>108</v>
      </c>
      <c r="D114" s="55"/>
      <c r="E114" s="32"/>
      <c r="H114" s="34"/>
      <c r="I114" s="32"/>
      <c r="J114" s="20"/>
      <c r="K114" s="20"/>
      <c r="L114" s="34"/>
      <c r="M114" s="32"/>
      <c r="P114" s="34"/>
      <c r="Q114" s="32"/>
      <c r="T114" s="34"/>
      <c r="U114" s="32"/>
      <c r="X114" s="34"/>
      <c r="Y114" s="32"/>
      <c r="Z114" s="147">
        <f>ROUND(H114+L114+P114+T114+X114,0)</f>
        <v>0</v>
      </c>
    </row>
    <row r="115" spans="1:26" ht="12.75" customHeight="1" x14ac:dyDescent="0.25">
      <c r="A115" s="3" t="s">
        <v>109</v>
      </c>
      <c r="D115" s="56">
        <f>ROUND(SUM(D110:D114),0)</f>
        <v>0</v>
      </c>
      <c r="E115" s="32"/>
      <c r="H115" s="56">
        <f>ROUND(SUM(H110:H114),0)</f>
        <v>0</v>
      </c>
      <c r="I115" s="32"/>
      <c r="L115" s="56">
        <f>ROUND(SUM(L110:L114),0)</f>
        <v>0</v>
      </c>
      <c r="M115" s="32"/>
      <c r="P115" s="56">
        <f>ROUND(SUM(P110:P114),0)</f>
        <v>0</v>
      </c>
      <c r="Q115" s="32"/>
      <c r="T115" s="56">
        <f>ROUND(SUM(T110:T114),0)</f>
        <v>0</v>
      </c>
      <c r="U115" s="32"/>
      <c r="X115" s="56">
        <f>ROUND(SUM(X110:X114),0)</f>
        <v>0</v>
      </c>
      <c r="Y115" s="32"/>
      <c r="Z115" s="148">
        <f>ROUND(SUM(Z110:Z114),0)</f>
        <v>0</v>
      </c>
    </row>
    <row r="116" spans="1:26" ht="6" customHeight="1" x14ac:dyDescent="0.25">
      <c r="D116" s="27"/>
      <c r="E116" s="32"/>
      <c r="I116" s="32"/>
      <c r="M116" s="32"/>
      <c r="Q116" s="32"/>
      <c r="U116" s="32"/>
      <c r="Y116" s="32"/>
      <c r="Z116" s="20"/>
    </row>
    <row r="117" spans="1:26" s="58" customFormat="1" ht="12.75" customHeight="1" x14ac:dyDescent="0.25">
      <c r="A117" s="57" t="s">
        <v>110</v>
      </c>
      <c r="D117" s="59"/>
      <c r="E117" s="60"/>
      <c r="H117" s="61"/>
      <c r="I117" s="60"/>
      <c r="L117" s="61"/>
      <c r="M117" s="60"/>
      <c r="P117" s="61"/>
      <c r="Q117" s="60"/>
      <c r="T117" s="61"/>
      <c r="U117" s="60"/>
      <c r="X117" s="61"/>
      <c r="Y117" s="60"/>
      <c r="Z117" s="20"/>
    </row>
    <row r="118" spans="1:26" s="58" customFormat="1" x14ac:dyDescent="0.25">
      <c r="A118" s="58" t="s">
        <v>111</v>
      </c>
      <c r="D118" s="62"/>
      <c r="E118" s="60"/>
      <c r="H118" s="62"/>
      <c r="I118" s="60"/>
      <c r="L118" s="62"/>
      <c r="M118" s="60"/>
      <c r="P118" s="62"/>
      <c r="Q118" s="60"/>
      <c r="T118" s="62"/>
      <c r="U118" s="60"/>
      <c r="X118" s="62"/>
      <c r="Y118" s="60"/>
      <c r="Z118" s="115">
        <f t="shared" ref="Z118:Z123" si="42">ROUND(D118+H118+L118+P118+T118+X118,0)</f>
        <v>0</v>
      </c>
    </row>
    <row r="119" spans="1:26" s="58" customFormat="1" x14ac:dyDescent="0.25">
      <c r="A119" s="3" t="s">
        <v>112</v>
      </c>
      <c r="D119" s="62"/>
      <c r="E119" s="60"/>
      <c r="H119" s="63"/>
      <c r="I119" s="60"/>
      <c r="L119" s="63"/>
      <c r="M119" s="60"/>
      <c r="P119" s="63"/>
      <c r="Q119" s="60"/>
      <c r="T119" s="63"/>
      <c r="U119" s="60"/>
      <c r="X119" s="63"/>
      <c r="Y119" s="60"/>
      <c r="Z119" s="115">
        <f t="shared" si="42"/>
        <v>0</v>
      </c>
    </row>
    <row r="120" spans="1:26" s="58" customFormat="1" x14ac:dyDescent="0.25">
      <c r="A120" s="58" t="s">
        <v>113</v>
      </c>
      <c r="D120" s="62"/>
      <c r="E120" s="60"/>
      <c r="F120" s="61"/>
      <c r="H120" s="63"/>
      <c r="I120" s="60"/>
      <c r="J120" s="61"/>
      <c r="L120" s="63"/>
      <c r="M120" s="60"/>
      <c r="N120" s="61"/>
      <c r="P120" s="63"/>
      <c r="Q120" s="60"/>
      <c r="R120" s="61"/>
      <c r="T120" s="63"/>
      <c r="U120" s="60"/>
      <c r="V120" s="61"/>
      <c r="X120" s="63"/>
      <c r="Y120" s="60"/>
      <c r="Z120" s="115">
        <f t="shared" si="42"/>
        <v>0</v>
      </c>
    </row>
    <row r="121" spans="1:26" s="58" customFormat="1" x14ac:dyDescent="0.25">
      <c r="A121" s="58" t="s">
        <v>5</v>
      </c>
      <c r="D121" s="62"/>
      <c r="E121" s="60"/>
      <c r="F121" s="61"/>
      <c r="H121" s="63"/>
      <c r="I121" s="60"/>
      <c r="J121" s="61"/>
      <c r="L121" s="63"/>
      <c r="M121" s="60"/>
      <c r="N121" s="61"/>
      <c r="P121" s="63"/>
      <c r="Q121" s="60"/>
      <c r="R121" s="61"/>
      <c r="T121" s="63"/>
      <c r="U121" s="60"/>
      <c r="V121" s="61"/>
      <c r="X121" s="63"/>
      <c r="Y121" s="60"/>
      <c r="Z121" s="115">
        <f t="shared" si="42"/>
        <v>0</v>
      </c>
    </row>
    <row r="122" spans="1:26" s="58" customFormat="1" x14ac:dyDescent="0.25">
      <c r="A122" s="58" t="s">
        <v>5</v>
      </c>
      <c r="D122" s="62"/>
      <c r="E122" s="60"/>
      <c r="F122" s="61"/>
      <c r="H122" s="63"/>
      <c r="I122" s="60"/>
      <c r="J122" s="61"/>
      <c r="L122" s="63"/>
      <c r="M122" s="60"/>
      <c r="N122" s="61"/>
      <c r="P122" s="63"/>
      <c r="Q122" s="60"/>
      <c r="R122" s="61"/>
      <c r="T122" s="63"/>
      <c r="U122" s="60"/>
      <c r="V122" s="61"/>
      <c r="X122" s="63"/>
      <c r="Y122" s="60"/>
      <c r="Z122" s="115">
        <f t="shared" si="42"/>
        <v>0</v>
      </c>
    </row>
    <row r="123" spans="1:26" ht="13.5" customHeight="1" x14ac:dyDescent="0.25">
      <c r="A123" s="3" t="s">
        <v>110</v>
      </c>
      <c r="D123" s="62"/>
      <c r="E123" s="32"/>
      <c r="F123" s="20"/>
      <c r="H123" s="63"/>
      <c r="I123" s="32"/>
      <c r="L123" s="63"/>
      <c r="M123" s="32"/>
      <c r="P123" s="63"/>
      <c r="Q123" s="32"/>
      <c r="T123" s="63"/>
      <c r="U123" s="32"/>
      <c r="X123" s="63"/>
      <c r="Y123" s="32"/>
      <c r="Z123" s="115">
        <f t="shared" si="42"/>
        <v>0</v>
      </c>
    </row>
    <row r="124" spans="1:26" ht="3" customHeight="1" x14ac:dyDescent="0.25">
      <c r="D124" s="59"/>
      <c r="E124" s="32"/>
      <c r="H124" s="61"/>
      <c r="I124" s="32"/>
      <c r="L124" s="61"/>
      <c r="M124" s="32"/>
      <c r="P124" s="61"/>
      <c r="Q124" s="32"/>
      <c r="T124" s="61"/>
      <c r="U124" s="32"/>
      <c r="X124" s="61"/>
      <c r="Y124" s="32"/>
      <c r="Z124" s="20"/>
    </row>
    <row r="125" spans="1:26" x14ac:dyDescent="0.25">
      <c r="A125" s="15" t="s">
        <v>114</v>
      </c>
      <c r="D125" s="56">
        <f>ROUND(SUM(D118:D124),0)</f>
        <v>0</v>
      </c>
      <c r="E125" s="32"/>
      <c r="G125" s="2"/>
      <c r="H125" s="56">
        <f>ROUND(SUM(H118:H124),0)</f>
        <v>0</v>
      </c>
      <c r="I125" s="32"/>
      <c r="L125" s="56">
        <f>ROUND(SUM(L118:L124),0)</f>
        <v>0</v>
      </c>
      <c r="M125" s="32"/>
      <c r="P125" s="56">
        <f>ROUND(SUM(P118:P124),0)</f>
        <v>0</v>
      </c>
      <c r="Q125" s="32"/>
      <c r="T125" s="56">
        <f>ROUND(SUM(T118:T124),0)</f>
        <v>0</v>
      </c>
      <c r="U125" s="32"/>
      <c r="X125" s="56">
        <f>ROUND(SUM(X118:X124),0)</f>
        <v>0</v>
      </c>
      <c r="Y125" s="32"/>
      <c r="Z125" s="56">
        <f>ROUND(SUM(Z118:Z124),0)</f>
        <v>0</v>
      </c>
    </row>
    <row r="126" spans="1:26" x14ac:dyDescent="0.25">
      <c r="A126" s="38"/>
      <c r="D126" s="43"/>
      <c r="E126" s="32"/>
      <c r="H126" s="43"/>
      <c r="I126" s="32"/>
      <c r="L126" s="43"/>
      <c r="M126" s="32"/>
      <c r="P126" s="43"/>
      <c r="Q126" s="32"/>
      <c r="T126" s="43"/>
      <c r="U126" s="32"/>
      <c r="X126" s="43"/>
      <c r="Y126" s="32"/>
      <c r="Z126" s="43"/>
    </row>
    <row r="127" spans="1:26" x14ac:dyDescent="0.25">
      <c r="A127" s="38"/>
      <c r="D127" s="43"/>
      <c r="E127" s="32"/>
      <c r="H127" s="43"/>
      <c r="I127" s="32"/>
      <c r="L127" s="43"/>
      <c r="M127" s="32"/>
      <c r="P127" s="43"/>
      <c r="Q127" s="32"/>
      <c r="T127" s="43"/>
      <c r="U127" s="32"/>
      <c r="X127" s="43"/>
      <c r="Y127" s="32"/>
      <c r="Z127" s="43"/>
    </row>
    <row r="128" spans="1:26" x14ac:dyDescent="0.25">
      <c r="A128" s="64" t="s">
        <v>115</v>
      </c>
      <c r="B128" s="65"/>
      <c r="C128" s="65"/>
      <c r="D128" s="66">
        <f>ROUND(D129-D104-D86-D115-D121-D122,0)+IF(D121&gt;25000,25000,D121)+IF(D122&gt;25000,25000,D122)</f>
        <v>0</v>
      </c>
      <c r="E128" s="67"/>
      <c r="F128" s="68"/>
      <c r="G128" s="68"/>
      <c r="H128" s="66">
        <f>ROUND(H129-H104-H86-H115,0)</f>
        <v>12572</v>
      </c>
      <c r="I128" s="67"/>
      <c r="J128" s="65"/>
      <c r="K128" s="65"/>
      <c r="L128" s="66">
        <f>ROUND(L129-L104-L86-L115,0)</f>
        <v>12968</v>
      </c>
      <c r="M128" s="67"/>
      <c r="N128" s="65"/>
      <c r="O128" s="65"/>
      <c r="P128" s="66">
        <f>ROUND(P129-P104-P86-P115,0)</f>
        <v>13377</v>
      </c>
      <c r="Q128" s="67"/>
      <c r="R128" s="65"/>
      <c r="S128" s="65"/>
      <c r="T128" s="66">
        <f>ROUND(T129-T104-T86-T115,0)</f>
        <v>14863</v>
      </c>
      <c r="U128" s="67"/>
      <c r="V128" s="65"/>
      <c r="W128" s="65"/>
      <c r="X128" s="66">
        <f>ROUND(X129-X104-X86-X115,0)</f>
        <v>15309</v>
      </c>
      <c r="Y128" s="67"/>
      <c r="Z128" s="18">
        <f t="shared" ref="Z128:Z130" si="43">ROUND(D128+H128+L128+P128+T128+X128,0)</f>
        <v>69089</v>
      </c>
    </row>
    <row r="129" spans="1:30" x14ac:dyDescent="0.25">
      <c r="A129" s="3" t="s">
        <v>116</v>
      </c>
      <c r="D129" s="27">
        <f>ROUND(D102+D104+D107+D108+D115+D125,0)</f>
        <v>0</v>
      </c>
      <c r="E129" s="32"/>
      <c r="H129" s="27">
        <f>ROUND(H102+H104+H107+H108+H115+H125,0)</f>
        <v>12572</v>
      </c>
      <c r="I129" s="32"/>
      <c r="L129" s="27">
        <f>ROUND(L102+L104+L107+L108+L115+L125,0)</f>
        <v>12968</v>
      </c>
      <c r="M129" s="32"/>
      <c r="P129" s="27">
        <f>ROUND(P102+P104+P107+P108+P115+P125,0)</f>
        <v>13377</v>
      </c>
      <c r="Q129" s="32"/>
      <c r="T129" s="27">
        <f>ROUND(T102+T104+T107+T108+T115+T125,0)</f>
        <v>14863</v>
      </c>
      <c r="U129" s="32"/>
      <c r="X129" s="27">
        <f>ROUND(X102+X104+X107+X108+X115+X125,0)</f>
        <v>15309</v>
      </c>
      <c r="Y129" s="32"/>
      <c r="Z129" s="18">
        <f t="shared" si="43"/>
        <v>69089</v>
      </c>
    </row>
    <row r="130" spans="1:30" x14ac:dyDescent="0.25">
      <c r="A130" s="3" t="s">
        <v>0</v>
      </c>
      <c r="B130" s="70" t="s">
        <v>1</v>
      </c>
      <c r="C130" s="71">
        <v>0.51</v>
      </c>
      <c r="D130" s="27">
        <f>ROUND(D128*C130,0)</f>
        <v>0</v>
      </c>
      <c r="E130" s="30"/>
      <c r="F130" s="70" t="s">
        <v>1</v>
      </c>
      <c r="G130" s="71">
        <v>0.51</v>
      </c>
      <c r="H130" s="27">
        <f>ROUND(H128*G130,0)</f>
        <v>6412</v>
      </c>
      <c r="I130" s="30"/>
      <c r="J130" s="70" t="s">
        <v>1</v>
      </c>
      <c r="K130" s="71">
        <v>0.51500000000000001</v>
      </c>
      <c r="L130" s="27">
        <f>ROUND(L128*K130,0)</f>
        <v>6679</v>
      </c>
      <c r="M130" s="30"/>
      <c r="N130" s="70" t="s">
        <v>1</v>
      </c>
      <c r="O130" s="71">
        <v>0.51500000000000001</v>
      </c>
      <c r="P130" s="27">
        <f>ROUND(P128*O130,0)</f>
        <v>6889</v>
      </c>
      <c r="Q130" s="30"/>
      <c r="R130" s="70" t="s">
        <v>1</v>
      </c>
      <c r="S130" s="71">
        <v>0.51500000000000001</v>
      </c>
      <c r="T130" s="27">
        <f>ROUND(T128*S130,0)</f>
        <v>7654</v>
      </c>
      <c r="U130" s="30"/>
      <c r="V130" s="70" t="s">
        <v>1</v>
      </c>
      <c r="W130" s="71">
        <v>0.51500000000000001</v>
      </c>
      <c r="X130" s="27">
        <f>ROUND(X128*W130,0)</f>
        <v>7884</v>
      </c>
      <c r="Y130" s="30"/>
      <c r="Z130" s="18">
        <f t="shared" si="43"/>
        <v>35518</v>
      </c>
    </row>
    <row r="131" spans="1:30" ht="15.75" customHeight="1" thickBot="1" x14ac:dyDescent="0.3">
      <c r="A131" s="72" t="s">
        <v>2</v>
      </c>
      <c r="B131" s="72"/>
      <c r="C131" s="72"/>
      <c r="D131" s="73">
        <f>ROUND(D129+D130,0)</f>
        <v>0</v>
      </c>
      <c r="E131" s="30"/>
      <c r="F131" s="73"/>
      <c r="G131" s="72"/>
      <c r="H131" s="73">
        <f>ROUND(H129+H130,0)</f>
        <v>18984</v>
      </c>
      <c r="I131" s="30"/>
      <c r="J131" s="72"/>
      <c r="K131" s="72"/>
      <c r="L131" s="73">
        <f>ROUND(L129+L130,0)</f>
        <v>19647</v>
      </c>
      <c r="M131" s="30"/>
      <c r="N131" s="72"/>
      <c r="O131" s="72"/>
      <c r="P131" s="73">
        <f>ROUND(P129+P130,0)</f>
        <v>20266</v>
      </c>
      <c r="Q131" s="30"/>
      <c r="R131" s="72"/>
      <c r="S131" s="72"/>
      <c r="T131" s="73">
        <f>ROUND(T129+T130,0)</f>
        <v>22517</v>
      </c>
      <c r="U131" s="30"/>
      <c r="V131" s="72"/>
      <c r="W131" s="72"/>
      <c r="X131" s="73">
        <f>ROUND(X129+X130,0)</f>
        <v>23193</v>
      </c>
      <c r="Y131" s="30"/>
      <c r="Z131" s="73">
        <f>Z129</f>
        <v>69089</v>
      </c>
      <c r="AA131" s="3" t="s">
        <v>3</v>
      </c>
    </row>
    <row r="132" spans="1:30" ht="15.75" customHeight="1" thickTop="1" x14ac:dyDescent="0.25">
      <c r="A132" s="74"/>
      <c r="D132" s="27"/>
      <c r="E132" s="27"/>
      <c r="H132" s="20"/>
      <c r="I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AA132" s="27"/>
      <c r="AB132" s="27"/>
      <c r="AD132" s="75"/>
    </row>
    <row r="133" spans="1:30" x14ac:dyDescent="0.25">
      <c r="A133" s="76"/>
      <c r="H133" s="77"/>
      <c r="I133" s="77"/>
      <c r="Z133" s="105"/>
      <c r="AA133" s="20"/>
      <c r="AB133" s="77"/>
    </row>
    <row r="134" spans="1:30" x14ac:dyDescent="0.25">
      <c r="Z134" s="2"/>
    </row>
  </sheetData>
  <customSheetViews>
    <customSheetView guid="{7E480A89-9ADD-40D3-AD7C-1B4DAC730927}" hiddenRows="1" hiddenColumns="1" topLeftCell="A5">
      <selection activeCell="H26" sqref="H26"/>
      <pageMargins left="0.75" right="0.75" top="1" bottom="1" header="0.5" footer="0.5"/>
      <pageSetup orientation="portrait" horizontalDpi="4294967292" verticalDpi="4294967292"/>
    </customSheetView>
    <customSheetView guid="{1AB19389-5738-4E19-932B-32DED3F878FC}" hiddenRows="1" hiddenColumns="1" topLeftCell="A103">
      <selection activeCell="H130" sqref="H130"/>
      <pageMargins left="0.75" right="0.75" top="1" bottom="1" header="0.5" footer="0.5"/>
      <pageSetup orientation="portrait" horizontalDpi="4294967292" verticalDpi="4294967292"/>
    </customSheetView>
    <customSheetView guid="{FB0E21F0-4E3B-4E81-9712-EA49C90E1D5A}" hiddenRows="1">
      <selection sqref="A1:C1"/>
      <pageMargins left="0.7" right="0.7" top="0.75" bottom="0.75" header="0.3" footer="0.3"/>
      <pageSetup orientation="portrait" horizontalDpi="4294967292" verticalDpi="4294967292"/>
    </customSheetView>
    <customSheetView guid="{CCA9AF78-5B98-4143-B7AD-20DF2202D9CD}" hiddenRows="1" hiddenColumns="1" topLeftCell="A4">
      <selection activeCell="Z9" sqref="Z9"/>
      <pageMargins left="0.7" right="0.7" top="0.75" bottom="0.75" header="0.3" footer="0.3"/>
      <pageSetup orientation="portrait" horizontalDpi="4294967292" verticalDpi="4294967292"/>
    </customSheetView>
    <customSheetView guid="{7A923FC1-5E6B-4640-98A3-7D91AFD62F71}" hiddenRows="1" hiddenColumns="1" topLeftCell="A87">
      <selection activeCell="Z130" sqref="Z130"/>
      <pageMargins left="0.7" right="0.7" top="0.75" bottom="0.75" header="0.3" footer="0.3"/>
      <pageSetup orientation="portrait" horizontalDpi="4294967292" verticalDpi="4294967292"/>
    </customSheetView>
  </customSheetViews>
  <mergeCells count="7">
    <mergeCell ref="R6:T6"/>
    <mergeCell ref="V6:X6"/>
    <mergeCell ref="A1:C1"/>
    <mergeCell ref="B6:D6"/>
    <mergeCell ref="F6:H6"/>
    <mergeCell ref="J6:L6"/>
    <mergeCell ref="N6:P6"/>
  </mergeCells>
  <phoneticPr fontId="17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1"/>
  <sheetViews>
    <sheetView topLeftCell="A11" workbookViewId="0">
      <selection activeCell="A43" sqref="A43:XFD49"/>
    </sheetView>
  </sheetViews>
  <sheetFormatPr defaultColWidth="8.6640625" defaultRowHeight="13.2" x14ac:dyDescent="0.25"/>
  <cols>
    <col min="1" max="1" width="25.6640625" style="3" customWidth="1"/>
    <col min="2" max="2" width="8.44140625" style="3" hidden="1" customWidth="1"/>
    <col min="3" max="3" width="7.44140625" style="3" hidden="1" customWidth="1"/>
    <col min="4" max="4" width="8.6640625" style="3" hidden="1" customWidth="1"/>
    <col min="5" max="5" width="0.44140625" style="3" customWidth="1"/>
    <col min="6" max="6" width="8.44140625" style="3" bestFit="1" customWidth="1"/>
    <col min="7" max="7" width="8" style="3" bestFit="1" customWidth="1"/>
    <col min="8" max="8" width="8.6640625" style="3"/>
    <col min="9" max="9" width="0.44140625" style="3" customWidth="1"/>
    <col min="10" max="10" width="8.44140625" style="3" bestFit="1" customWidth="1"/>
    <col min="11" max="11" width="8" style="3" bestFit="1" customWidth="1"/>
    <col min="12" max="12" width="8.6640625" style="3"/>
    <col min="13" max="13" width="0.44140625" style="3" customWidth="1"/>
    <col min="14" max="14" width="8.44140625" style="3" bestFit="1" customWidth="1"/>
    <col min="15" max="16" width="9.44140625" style="3" customWidth="1"/>
    <col min="17" max="17" width="0.44140625" style="3" customWidth="1"/>
    <col min="18" max="18" width="8.44140625" style="3" bestFit="1" customWidth="1"/>
    <col min="19" max="19" width="8" style="3" bestFit="1" customWidth="1"/>
    <col min="20" max="20" width="8.6640625" style="3"/>
    <col min="21" max="21" width="0.44140625" style="3" customWidth="1"/>
    <col min="22" max="22" width="8.44140625" style="3" bestFit="1" customWidth="1"/>
    <col min="23" max="23" width="8" style="3" bestFit="1" customWidth="1"/>
    <col min="24" max="24" width="8.6640625" style="3"/>
    <col min="25" max="25" width="0.44140625" style="3" customWidth="1"/>
    <col min="26" max="26" width="10.109375" style="3" bestFit="1" customWidth="1"/>
    <col min="27" max="27" width="8.44140625" style="3" customWidth="1"/>
    <col min="28" max="28" width="1.33203125" style="3" customWidth="1"/>
    <col min="29" max="31" width="8.44140625" style="3" customWidth="1"/>
    <col min="32" max="16384" width="8.6640625" style="3"/>
  </cols>
  <sheetData>
    <row r="1" spans="1:26" x14ac:dyDescent="0.25">
      <c r="A1" s="154" t="s">
        <v>39</v>
      </c>
      <c r="B1" s="157"/>
      <c r="C1" s="157"/>
      <c r="D1" s="1"/>
      <c r="E1" s="1"/>
      <c r="F1" s="1"/>
      <c r="G1" s="1"/>
      <c r="H1" s="1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</row>
    <row r="2" spans="1:26" x14ac:dyDescent="0.25">
      <c r="A2" s="4" t="s">
        <v>40</v>
      </c>
      <c r="B2" s="1"/>
      <c r="C2" s="1"/>
      <c r="D2" s="1"/>
      <c r="E2" s="1"/>
      <c r="F2" s="1"/>
      <c r="G2" s="1"/>
      <c r="H2" s="1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"/>
    </row>
    <row r="3" spans="1:26" x14ac:dyDescent="0.25">
      <c r="A3" s="5" t="s">
        <v>41</v>
      </c>
      <c r="B3" s="6"/>
      <c r="C3" s="6"/>
      <c r="D3" s="6"/>
      <c r="E3" s="6"/>
      <c r="F3" s="6"/>
      <c r="G3" s="6"/>
      <c r="H3" s="6"/>
      <c r="I3" s="2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2"/>
    </row>
    <row r="4" spans="1:26" x14ac:dyDescent="0.25">
      <c r="A4" s="5" t="s">
        <v>42</v>
      </c>
      <c r="C4" s="6"/>
      <c r="D4" s="6"/>
      <c r="E4" s="6"/>
      <c r="F4" s="7">
        <v>0.03</v>
      </c>
      <c r="G4" s="6"/>
      <c r="H4" s="6"/>
      <c r="I4" s="2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2"/>
    </row>
    <row r="5" spans="1:26" x14ac:dyDescent="0.25">
      <c r="A5" s="8" t="s">
        <v>43</v>
      </c>
      <c r="C5" s="6"/>
      <c r="D5" s="6"/>
      <c r="E5" s="6"/>
      <c r="F5" s="7">
        <v>0.06</v>
      </c>
      <c r="G5" s="6"/>
      <c r="H5" s="6"/>
      <c r="I5" s="2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2"/>
    </row>
    <row r="6" spans="1:26" x14ac:dyDescent="0.25">
      <c r="B6" s="155" t="s">
        <v>45</v>
      </c>
      <c r="C6" s="155"/>
      <c r="D6" s="155"/>
      <c r="E6" s="9"/>
      <c r="F6" s="158" t="s">
        <v>48</v>
      </c>
      <c r="G6" s="158"/>
      <c r="H6" s="158"/>
      <c r="I6" s="9"/>
      <c r="J6" s="156" t="s">
        <v>35</v>
      </c>
      <c r="K6" s="156"/>
      <c r="L6" s="156"/>
      <c r="M6" s="9"/>
      <c r="N6" s="156" t="s">
        <v>119</v>
      </c>
      <c r="O6" s="156"/>
      <c r="P6" s="156"/>
      <c r="Q6" s="9"/>
      <c r="R6" s="156" t="s">
        <v>123</v>
      </c>
      <c r="S6" s="156"/>
      <c r="T6" s="156"/>
      <c r="U6" s="9"/>
      <c r="V6" s="156" t="s">
        <v>127</v>
      </c>
      <c r="W6" s="156"/>
      <c r="X6" s="156"/>
      <c r="Y6" s="9"/>
      <c r="Z6" s="10" t="s">
        <v>49</v>
      </c>
    </row>
    <row r="7" spans="1:26" ht="26.4" x14ac:dyDescent="0.25">
      <c r="B7" s="11" t="s">
        <v>50</v>
      </c>
      <c r="C7" s="12"/>
      <c r="D7" s="13"/>
      <c r="E7" s="9"/>
      <c r="F7" s="11" t="s">
        <v>50</v>
      </c>
      <c r="G7" s="12">
        <v>42552</v>
      </c>
      <c r="H7" s="136"/>
      <c r="I7" s="9"/>
      <c r="J7" s="11" t="s">
        <v>50</v>
      </c>
      <c r="K7" s="12">
        <v>42917</v>
      </c>
      <c r="L7" s="136"/>
      <c r="M7" s="9"/>
      <c r="N7" s="11" t="s">
        <v>50</v>
      </c>
      <c r="O7" s="12">
        <v>43282</v>
      </c>
      <c r="P7" s="136"/>
      <c r="Q7" s="9"/>
      <c r="R7" s="11" t="s">
        <v>50</v>
      </c>
      <c r="S7" s="12">
        <v>43647</v>
      </c>
      <c r="T7" s="136"/>
      <c r="U7" s="9"/>
      <c r="V7" s="11" t="s">
        <v>50</v>
      </c>
      <c r="W7" s="12">
        <v>44013</v>
      </c>
      <c r="X7" s="136"/>
      <c r="Y7" s="9"/>
      <c r="Z7" s="14">
        <f>G7</f>
        <v>42552</v>
      </c>
    </row>
    <row r="8" spans="1:26" x14ac:dyDescent="0.25">
      <c r="B8" s="11" t="s">
        <v>51</v>
      </c>
      <c r="C8" s="12"/>
      <c r="D8" s="13"/>
      <c r="E8" s="9"/>
      <c r="F8" s="11" t="s">
        <v>51</v>
      </c>
      <c r="G8" s="12">
        <v>42916</v>
      </c>
      <c r="H8" s="136"/>
      <c r="I8" s="9"/>
      <c r="J8" s="11" t="s">
        <v>51</v>
      </c>
      <c r="K8" s="12">
        <v>43281</v>
      </c>
      <c r="L8" s="136"/>
      <c r="M8" s="9"/>
      <c r="N8" s="11" t="s">
        <v>51</v>
      </c>
      <c r="O8" s="12">
        <v>43646</v>
      </c>
      <c r="P8" s="136"/>
      <c r="Q8" s="9"/>
      <c r="R8" s="11" t="s">
        <v>51</v>
      </c>
      <c r="S8" s="12">
        <v>44012</v>
      </c>
      <c r="T8" s="136"/>
      <c r="U8" s="9"/>
      <c r="V8" s="11" t="s">
        <v>51</v>
      </c>
      <c r="W8" s="12">
        <v>44377</v>
      </c>
      <c r="X8" s="136"/>
      <c r="Y8" s="9"/>
      <c r="Z8" s="14">
        <f>W8</f>
        <v>44377</v>
      </c>
    </row>
    <row r="9" spans="1:26" x14ac:dyDescent="0.25">
      <c r="A9" s="15" t="s">
        <v>52</v>
      </c>
      <c r="B9" s="3" t="s">
        <v>53</v>
      </c>
      <c r="D9" s="16">
        <f>ROUND((C8-C7)/30,0)</f>
        <v>0</v>
      </c>
      <c r="E9" s="17"/>
      <c r="F9" s="3" t="s">
        <v>53</v>
      </c>
      <c r="H9" s="16">
        <f>ROUND((G8-G7)/30,0)</f>
        <v>12</v>
      </c>
      <c r="I9" s="17"/>
      <c r="J9" s="3" t="s">
        <v>53</v>
      </c>
      <c r="L9" s="16">
        <f>ROUND((K8-K7)/30,0)</f>
        <v>12</v>
      </c>
      <c r="M9" s="17"/>
      <c r="N9" s="3" t="s">
        <v>53</v>
      </c>
      <c r="P9" s="16">
        <f>ROUND((O8-O7)/30,0)</f>
        <v>12</v>
      </c>
      <c r="Q9" s="17"/>
      <c r="R9" s="3" t="s">
        <v>53</v>
      </c>
      <c r="T9" s="16">
        <f>ROUND((S8-S7)/30,0)</f>
        <v>12</v>
      </c>
      <c r="U9" s="17"/>
      <c r="V9" s="3" t="s">
        <v>53</v>
      </c>
      <c r="X9" s="16">
        <f>ROUND((W8-W7)/30,0)</f>
        <v>12</v>
      </c>
      <c r="Y9" s="17"/>
      <c r="Z9" s="18">
        <f>ROUND(D9+H9+L9+P9+T9+X9,0)</f>
        <v>60</v>
      </c>
    </row>
    <row r="10" spans="1:26" x14ac:dyDescent="0.25">
      <c r="A10" s="19" t="s">
        <v>54</v>
      </c>
      <c r="B10" s="2"/>
      <c r="C10" s="2"/>
      <c r="E10" s="21"/>
      <c r="F10" s="2"/>
      <c r="G10" s="2"/>
      <c r="I10" s="21"/>
      <c r="J10" s="2"/>
      <c r="K10" s="2"/>
      <c r="M10" s="21"/>
      <c r="N10" s="2"/>
      <c r="O10" s="2"/>
      <c r="Q10" s="21"/>
      <c r="R10" s="2"/>
      <c r="S10" s="2"/>
      <c r="U10" s="21"/>
      <c r="V10" s="2"/>
      <c r="W10" s="2"/>
      <c r="Y10" s="21"/>
      <c r="Z10" s="20"/>
    </row>
    <row r="11" spans="1:26" x14ac:dyDescent="0.25">
      <c r="A11" s="22" t="s">
        <v>55</v>
      </c>
      <c r="B11" s="23" t="s">
        <v>56</v>
      </c>
      <c r="C11" s="23" t="s">
        <v>57</v>
      </c>
      <c r="D11" s="24" t="s">
        <v>58</v>
      </c>
      <c r="E11" s="21"/>
      <c r="F11" s="23" t="s">
        <v>56</v>
      </c>
      <c r="G11" s="23" t="s">
        <v>125</v>
      </c>
      <c r="H11" s="24" t="s">
        <v>58</v>
      </c>
      <c r="I11" s="21"/>
      <c r="J11" s="23" t="s">
        <v>56</v>
      </c>
      <c r="K11" s="23" t="s">
        <v>125</v>
      </c>
      <c r="L11" s="24" t="s">
        <v>58</v>
      </c>
      <c r="M11" s="21"/>
      <c r="N11" s="23" t="s">
        <v>56</v>
      </c>
      <c r="O11" s="23" t="s">
        <v>125</v>
      </c>
      <c r="P11" s="24" t="s">
        <v>58</v>
      </c>
      <c r="Q11" s="21"/>
      <c r="R11" s="23" t="s">
        <v>56</v>
      </c>
      <c r="S11" s="23" t="s">
        <v>125</v>
      </c>
      <c r="T11" s="24" t="s">
        <v>58</v>
      </c>
      <c r="U11" s="21"/>
      <c r="V11" s="23" t="s">
        <v>56</v>
      </c>
      <c r="W11" s="23" t="s">
        <v>125</v>
      </c>
      <c r="X11" s="24" t="s">
        <v>58</v>
      </c>
      <c r="Y11" s="21"/>
      <c r="Z11" s="20"/>
    </row>
    <row r="12" spans="1:26" hidden="1" x14ac:dyDescent="0.25">
      <c r="A12" s="3" t="s">
        <v>59</v>
      </c>
      <c r="B12" s="25"/>
      <c r="C12" s="26"/>
      <c r="D12" s="27">
        <f>ROUND(B12/195*C12,0)</f>
        <v>0</v>
      </c>
      <c r="E12" s="21"/>
      <c r="F12" s="20">
        <f>ROUND(B12*(1+$F$4),0)</f>
        <v>0</v>
      </c>
      <c r="G12" s="26"/>
      <c r="H12" s="27">
        <f>ROUND(F12/195*G12,0)</f>
        <v>0</v>
      </c>
      <c r="I12" s="21"/>
      <c r="J12" s="20">
        <f>ROUND(F12*(1+$F$4),0)</f>
        <v>0</v>
      </c>
      <c r="K12" s="26"/>
      <c r="L12" s="27">
        <f>ROUND(J12/195*K12,0)</f>
        <v>0</v>
      </c>
      <c r="M12" s="21"/>
      <c r="N12" s="20">
        <f>ROUND(J12*(1+$F$4),0)</f>
        <v>0</v>
      </c>
      <c r="O12" s="26"/>
      <c r="P12" s="27">
        <f>ROUND(N12/195*O12,0)</f>
        <v>0</v>
      </c>
      <c r="Q12" s="21"/>
      <c r="R12" s="20">
        <f>ROUND(N12*(1+$F$4),0)</f>
        <v>0</v>
      </c>
      <c r="S12" s="26"/>
      <c r="T12" s="27">
        <f>ROUND(R12/195*S12,0)</f>
        <v>0</v>
      </c>
      <c r="U12" s="21"/>
      <c r="V12" s="20">
        <f>ROUND(R12*(1+$F$4),0)</f>
        <v>0</v>
      </c>
      <c r="W12" s="26"/>
      <c r="X12" s="27">
        <f>ROUND(V12/195*W12,0)</f>
        <v>0</v>
      </c>
      <c r="Y12" s="21"/>
      <c r="Z12" s="20">
        <f>ROUND(D12+H12+L12+P12+T12+X12,0)</f>
        <v>0</v>
      </c>
    </row>
    <row r="13" spans="1:26" ht="12" hidden="1" customHeight="1" x14ac:dyDescent="0.25">
      <c r="A13" s="3" t="s">
        <v>59</v>
      </c>
      <c r="B13" s="25"/>
      <c r="C13" s="26"/>
      <c r="D13" s="27">
        <f t="shared" ref="D13:D21" si="0">ROUND(B13/195*C13,0)</f>
        <v>0</v>
      </c>
      <c r="E13" s="21"/>
      <c r="I13" s="21"/>
      <c r="M13" s="21"/>
      <c r="Q13" s="21"/>
      <c r="U13" s="21"/>
      <c r="Y13" s="21"/>
    </row>
    <row r="14" spans="1:26" ht="12" hidden="1" customHeight="1" x14ac:dyDescent="0.25">
      <c r="A14" s="3" t="s">
        <v>59</v>
      </c>
      <c r="B14" s="25"/>
      <c r="C14" s="26"/>
      <c r="D14" s="27">
        <f t="shared" si="0"/>
        <v>0</v>
      </c>
      <c r="E14" s="30"/>
      <c r="F14" s="20"/>
      <c r="G14" s="15"/>
      <c r="H14" s="43"/>
      <c r="I14" s="30"/>
      <c r="J14" s="20"/>
      <c r="K14" s="15"/>
      <c r="L14" s="43"/>
      <c r="M14" s="30"/>
      <c r="O14" s="15"/>
      <c r="P14" s="43"/>
      <c r="Q14" s="30"/>
      <c r="S14" s="15"/>
      <c r="T14" s="43"/>
      <c r="U14" s="30"/>
      <c r="W14" s="15"/>
      <c r="X14" s="43"/>
      <c r="Y14" s="30"/>
      <c r="Z14" s="105"/>
    </row>
    <row r="15" spans="1:26" ht="15.75" customHeight="1" x14ac:dyDescent="0.25">
      <c r="A15" s="3" t="s">
        <v>59</v>
      </c>
      <c r="B15" s="25"/>
      <c r="C15" s="26"/>
      <c r="D15" s="27">
        <f t="shared" si="0"/>
        <v>0</v>
      </c>
      <c r="E15" s="30"/>
      <c r="F15" s="20"/>
      <c r="G15" s="26"/>
      <c r="H15" s="27">
        <f t="shared" ref="H15:H21" si="1">ROUND(F15/9*G15,0)</f>
        <v>0</v>
      </c>
      <c r="I15" s="21"/>
      <c r="J15" s="20">
        <f t="shared" ref="J15:J21" si="2">ROUND(F15*(1+$F$4),0)</f>
        <v>0</v>
      </c>
      <c r="K15" s="26"/>
      <c r="L15" s="27">
        <f t="shared" ref="L15:L21" si="3">ROUND(J15/9*K15,0)</f>
        <v>0</v>
      </c>
      <c r="M15" s="21"/>
      <c r="N15" s="20">
        <f t="shared" ref="N15:N21" si="4">ROUND(J15*(1+$F$4),0)</f>
        <v>0</v>
      </c>
      <c r="O15" s="26"/>
      <c r="P15" s="27">
        <f t="shared" ref="P15:P21" si="5">ROUND(N15/9*O15,0)</f>
        <v>0</v>
      </c>
      <c r="Q15" s="21"/>
      <c r="R15" s="20">
        <f t="shared" ref="R15:R21" si="6">ROUND(N15*(1+$F$4),0)</f>
        <v>0</v>
      </c>
      <c r="S15" s="26"/>
      <c r="T15" s="27">
        <f t="shared" ref="T15:T21" si="7">ROUND(R15/9*S15,0)</f>
        <v>0</v>
      </c>
      <c r="U15" s="21"/>
      <c r="V15" s="20">
        <f t="shared" ref="V15:V21" si="8">ROUND(R15*(1+$F$4),0)</f>
        <v>0</v>
      </c>
      <c r="W15" s="26"/>
      <c r="X15" s="27">
        <f t="shared" ref="X15:X21" si="9">ROUND(V15/9*W15,0)</f>
        <v>0</v>
      </c>
      <c r="Y15" s="21"/>
      <c r="Z15" s="20">
        <f t="shared" ref="Z15:Z21" si="10">ROUND(H15+L15+P15+T15+X15,0)</f>
        <v>0</v>
      </c>
    </row>
    <row r="16" spans="1:26" ht="15.75" customHeight="1" x14ac:dyDescent="0.25">
      <c r="A16" s="3" t="s">
        <v>59</v>
      </c>
      <c r="B16" s="25"/>
      <c r="C16" s="26"/>
      <c r="D16" s="27">
        <f t="shared" si="0"/>
        <v>0</v>
      </c>
      <c r="E16" s="30"/>
      <c r="F16" s="20"/>
      <c r="G16" s="26"/>
      <c r="H16" s="27">
        <f t="shared" si="1"/>
        <v>0</v>
      </c>
      <c r="I16" s="21"/>
      <c r="J16" s="20">
        <f t="shared" si="2"/>
        <v>0</v>
      </c>
      <c r="K16" s="26"/>
      <c r="L16" s="27">
        <f t="shared" si="3"/>
        <v>0</v>
      </c>
      <c r="M16" s="21"/>
      <c r="N16" s="20">
        <f t="shared" si="4"/>
        <v>0</v>
      </c>
      <c r="O16" s="26"/>
      <c r="P16" s="27">
        <f t="shared" si="5"/>
        <v>0</v>
      </c>
      <c r="Q16" s="21"/>
      <c r="R16" s="20">
        <f t="shared" si="6"/>
        <v>0</v>
      </c>
      <c r="S16" s="26"/>
      <c r="T16" s="27">
        <f t="shared" si="7"/>
        <v>0</v>
      </c>
      <c r="U16" s="21"/>
      <c r="V16" s="20">
        <f t="shared" si="8"/>
        <v>0</v>
      </c>
      <c r="W16" s="26"/>
      <c r="X16" s="27">
        <f t="shared" si="9"/>
        <v>0</v>
      </c>
      <c r="Y16" s="21"/>
      <c r="Z16" s="20">
        <f t="shared" si="10"/>
        <v>0</v>
      </c>
    </row>
    <row r="17" spans="1:26" ht="15.75" hidden="1" customHeight="1" x14ac:dyDescent="0.25">
      <c r="A17" s="3" t="s">
        <v>59</v>
      </c>
      <c r="B17" s="25"/>
      <c r="C17" s="26"/>
      <c r="D17" s="27">
        <f t="shared" si="0"/>
        <v>0</v>
      </c>
      <c r="E17" s="30"/>
      <c r="F17" s="20"/>
      <c r="G17" s="26"/>
      <c r="H17" s="27">
        <f t="shared" si="1"/>
        <v>0</v>
      </c>
      <c r="I17" s="21"/>
      <c r="J17" s="20">
        <f t="shared" si="2"/>
        <v>0</v>
      </c>
      <c r="K17" s="26"/>
      <c r="L17" s="27">
        <f t="shared" si="3"/>
        <v>0</v>
      </c>
      <c r="M17" s="21"/>
      <c r="N17" s="20">
        <f t="shared" si="4"/>
        <v>0</v>
      </c>
      <c r="O17" s="26"/>
      <c r="P17" s="27">
        <f t="shared" si="5"/>
        <v>0</v>
      </c>
      <c r="Q17" s="21"/>
      <c r="R17" s="20">
        <f t="shared" si="6"/>
        <v>0</v>
      </c>
      <c r="S17" s="26"/>
      <c r="T17" s="27">
        <f t="shared" si="7"/>
        <v>0</v>
      </c>
      <c r="U17" s="21"/>
      <c r="V17" s="20">
        <f t="shared" si="8"/>
        <v>0</v>
      </c>
      <c r="W17" s="26"/>
      <c r="X17" s="27">
        <f t="shared" si="9"/>
        <v>0</v>
      </c>
      <c r="Y17" s="21"/>
      <c r="Z17" s="20">
        <f t="shared" si="10"/>
        <v>0</v>
      </c>
    </row>
    <row r="18" spans="1:26" ht="15.75" hidden="1" customHeight="1" x14ac:dyDescent="0.25">
      <c r="A18" s="3" t="s">
        <v>59</v>
      </c>
      <c r="B18" s="25"/>
      <c r="C18" s="26"/>
      <c r="D18" s="27">
        <f t="shared" si="0"/>
        <v>0</v>
      </c>
      <c r="E18" s="30"/>
      <c r="F18" s="20"/>
      <c r="G18" s="26"/>
      <c r="H18" s="27">
        <f t="shared" si="1"/>
        <v>0</v>
      </c>
      <c r="I18" s="21"/>
      <c r="J18" s="20">
        <f t="shared" si="2"/>
        <v>0</v>
      </c>
      <c r="K18" s="26"/>
      <c r="L18" s="27">
        <f t="shared" si="3"/>
        <v>0</v>
      </c>
      <c r="M18" s="21"/>
      <c r="N18" s="20">
        <f t="shared" si="4"/>
        <v>0</v>
      </c>
      <c r="O18" s="26"/>
      <c r="P18" s="27">
        <f t="shared" si="5"/>
        <v>0</v>
      </c>
      <c r="Q18" s="21"/>
      <c r="R18" s="20">
        <f t="shared" si="6"/>
        <v>0</v>
      </c>
      <c r="S18" s="26"/>
      <c r="T18" s="27">
        <f t="shared" si="7"/>
        <v>0</v>
      </c>
      <c r="U18" s="21"/>
      <c r="V18" s="20">
        <f t="shared" si="8"/>
        <v>0</v>
      </c>
      <c r="W18" s="26"/>
      <c r="X18" s="27">
        <f t="shared" si="9"/>
        <v>0</v>
      </c>
      <c r="Y18" s="21"/>
      <c r="Z18" s="20">
        <f t="shared" si="10"/>
        <v>0</v>
      </c>
    </row>
    <row r="19" spans="1:26" ht="15.75" hidden="1" customHeight="1" x14ac:dyDescent="0.25">
      <c r="A19" s="3" t="s">
        <v>59</v>
      </c>
      <c r="B19" s="25"/>
      <c r="C19" s="26"/>
      <c r="D19" s="27">
        <f t="shared" si="0"/>
        <v>0</v>
      </c>
      <c r="E19" s="30"/>
      <c r="F19" s="20"/>
      <c r="G19" s="26"/>
      <c r="H19" s="27">
        <f t="shared" si="1"/>
        <v>0</v>
      </c>
      <c r="I19" s="21"/>
      <c r="J19" s="20">
        <f t="shared" si="2"/>
        <v>0</v>
      </c>
      <c r="K19" s="26"/>
      <c r="L19" s="27">
        <f t="shared" si="3"/>
        <v>0</v>
      </c>
      <c r="M19" s="21"/>
      <c r="N19" s="20">
        <f t="shared" si="4"/>
        <v>0</v>
      </c>
      <c r="O19" s="26"/>
      <c r="P19" s="27">
        <f t="shared" si="5"/>
        <v>0</v>
      </c>
      <c r="Q19" s="21"/>
      <c r="R19" s="20">
        <f t="shared" si="6"/>
        <v>0</v>
      </c>
      <c r="S19" s="26"/>
      <c r="T19" s="27">
        <f t="shared" si="7"/>
        <v>0</v>
      </c>
      <c r="U19" s="21"/>
      <c r="V19" s="20">
        <f t="shared" si="8"/>
        <v>0</v>
      </c>
      <c r="W19" s="26"/>
      <c r="X19" s="27">
        <f t="shared" si="9"/>
        <v>0</v>
      </c>
      <c r="Y19" s="21"/>
      <c r="Z19" s="20">
        <f t="shared" si="10"/>
        <v>0</v>
      </c>
    </row>
    <row r="20" spans="1:26" ht="15" hidden="1" customHeight="1" x14ac:dyDescent="0.25">
      <c r="A20" s="3" t="s">
        <v>59</v>
      </c>
      <c r="B20" s="25"/>
      <c r="C20" s="26"/>
      <c r="D20" s="27">
        <f t="shared" si="0"/>
        <v>0</v>
      </c>
      <c r="E20" s="30"/>
      <c r="F20" s="20"/>
      <c r="G20" s="26"/>
      <c r="H20" s="27">
        <f t="shared" si="1"/>
        <v>0</v>
      </c>
      <c r="I20" s="21"/>
      <c r="J20" s="20">
        <f t="shared" si="2"/>
        <v>0</v>
      </c>
      <c r="K20" s="26"/>
      <c r="L20" s="27">
        <f t="shared" si="3"/>
        <v>0</v>
      </c>
      <c r="M20" s="21"/>
      <c r="N20" s="20">
        <f t="shared" si="4"/>
        <v>0</v>
      </c>
      <c r="O20" s="26"/>
      <c r="P20" s="27">
        <f t="shared" si="5"/>
        <v>0</v>
      </c>
      <c r="Q20" s="21"/>
      <c r="R20" s="20">
        <f t="shared" si="6"/>
        <v>0</v>
      </c>
      <c r="S20" s="26"/>
      <c r="T20" s="27">
        <f t="shared" si="7"/>
        <v>0</v>
      </c>
      <c r="U20" s="21"/>
      <c r="V20" s="20">
        <f t="shared" si="8"/>
        <v>0</v>
      </c>
      <c r="W20" s="26"/>
      <c r="X20" s="27">
        <f t="shared" si="9"/>
        <v>0</v>
      </c>
      <c r="Y20" s="21"/>
      <c r="Z20" s="20">
        <f t="shared" si="10"/>
        <v>0</v>
      </c>
    </row>
    <row r="21" spans="1:26" ht="15" hidden="1" customHeight="1" x14ac:dyDescent="0.25">
      <c r="A21" s="3" t="s">
        <v>59</v>
      </c>
      <c r="B21" s="25"/>
      <c r="C21" s="26"/>
      <c r="D21" s="27">
        <f t="shared" si="0"/>
        <v>0</v>
      </c>
      <c r="E21" s="30"/>
      <c r="F21" s="20"/>
      <c r="G21" s="26"/>
      <c r="H21" s="27">
        <f t="shared" si="1"/>
        <v>0</v>
      </c>
      <c r="I21" s="21"/>
      <c r="J21" s="20">
        <f t="shared" si="2"/>
        <v>0</v>
      </c>
      <c r="K21" s="26"/>
      <c r="L21" s="27">
        <f t="shared" si="3"/>
        <v>0</v>
      </c>
      <c r="M21" s="21"/>
      <c r="N21" s="20">
        <f t="shared" si="4"/>
        <v>0</v>
      </c>
      <c r="O21" s="26"/>
      <c r="P21" s="27">
        <f t="shared" si="5"/>
        <v>0</v>
      </c>
      <c r="Q21" s="21"/>
      <c r="R21" s="20">
        <f t="shared" si="6"/>
        <v>0</v>
      </c>
      <c r="S21" s="26"/>
      <c r="T21" s="27">
        <f t="shared" si="7"/>
        <v>0</v>
      </c>
      <c r="U21" s="21"/>
      <c r="V21" s="20">
        <f t="shared" si="8"/>
        <v>0</v>
      </c>
      <c r="W21" s="26"/>
      <c r="X21" s="27">
        <f t="shared" si="9"/>
        <v>0</v>
      </c>
      <c r="Y21" s="21"/>
      <c r="Z21" s="20">
        <f t="shared" si="10"/>
        <v>0</v>
      </c>
    </row>
    <row r="22" spans="1:26" ht="15" customHeight="1" x14ac:dyDescent="0.25">
      <c r="B22" s="25"/>
      <c r="C22" s="26"/>
      <c r="D22" s="27"/>
      <c r="E22" s="30"/>
      <c r="F22" s="20"/>
      <c r="G22" s="15"/>
      <c r="H22" s="43"/>
      <c r="I22" s="30"/>
      <c r="J22" s="20"/>
      <c r="K22" s="15"/>
      <c r="L22" s="43"/>
      <c r="M22" s="30"/>
      <c r="O22" s="15"/>
      <c r="P22" s="43"/>
      <c r="Q22" s="30"/>
      <c r="S22" s="15"/>
      <c r="T22" s="43"/>
      <c r="U22" s="30"/>
      <c r="W22" s="15"/>
      <c r="X22" s="43"/>
      <c r="Y22" s="30"/>
      <c r="Z22" s="105"/>
    </row>
    <row r="23" spans="1:26" x14ac:dyDescent="0.25">
      <c r="A23" s="15" t="s">
        <v>60</v>
      </c>
      <c r="B23" s="28"/>
      <c r="C23" s="15"/>
      <c r="D23" s="27">
        <f>ROUND(SUM(D12:D22),0)</f>
        <v>0</v>
      </c>
      <c r="E23" s="32"/>
      <c r="F23" s="20"/>
      <c r="G23" s="15"/>
      <c r="H23" s="27">
        <f>ROUND(SUM(H12:H22),0)</f>
        <v>0</v>
      </c>
      <c r="I23" s="32"/>
      <c r="J23" s="20"/>
      <c r="K23" s="15"/>
      <c r="L23" s="27">
        <f>ROUND(SUM(L12:L22),0)</f>
        <v>0</v>
      </c>
      <c r="M23" s="32"/>
      <c r="O23" s="15"/>
      <c r="P23" s="27">
        <f>ROUND(SUM(P12:P22),0)</f>
        <v>0</v>
      </c>
      <c r="Q23" s="32"/>
      <c r="S23" s="15"/>
      <c r="T23" s="27">
        <f>ROUND(SUM(T12:T22),0)</f>
        <v>0</v>
      </c>
      <c r="U23" s="32"/>
      <c r="W23" s="15"/>
      <c r="X23" s="27">
        <f>ROUND(SUM(X12:X22),0)</f>
        <v>0</v>
      </c>
      <c r="Y23" s="32"/>
      <c r="Z23" s="27">
        <f>ROUND(SUM(Z12:Z22),0)</f>
        <v>0</v>
      </c>
    </row>
    <row r="24" spans="1:26" ht="6" customHeight="1" x14ac:dyDescent="0.25">
      <c r="A24" s="15"/>
      <c r="B24" s="28"/>
      <c r="C24" s="15"/>
      <c r="D24" s="27"/>
      <c r="E24" s="32"/>
      <c r="F24" s="20"/>
      <c r="G24" s="15"/>
      <c r="H24" s="27"/>
      <c r="I24" s="32"/>
      <c r="J24" s="20"/>
      <c r="K24" s="15"/>
      <c r="L24" s="27"/>
      <c r="M24" s="32"/>
      <c r="O24" s="15"/>
      <c r="P24" s="27"/>
      <c r="Q24" s="32"/>
      <c r="S24" s="15"/>
      <c r="T24" s="27"/>
      <c r="U24" s="32"/>
      <c r="W24" s="15"/>
      <c r="X24" s="27"/>
      <c r="Y24" s="32"/>
      <c r="Z24" s="27"/>
    </row>
    <row r="25" spans="1:26" x14ac:dyDescent="0.25">
      <c r="A25" s="23" t="s">
        <v>61</v>
      </c>
      <c r="B25" s="33" t="s">
        <v>56</v>
      </c>
      <c r="C25" s="23" t="s">
        <v>62</v>
      </c>
      <c r="D25" s="27"/>
      <c r="E25" s="32"/>
      <c r="F25" s="33" t="s">
        <v>56</v>
      </c>
      <c r="G25" s="23" t="s">
        <v>62</v>
      </c>
      <c r="H25" s="27"/>
      <c r="I25" s="32"/>
      <c r="J25" s="23" t="s">
        <v>56</v>
      </c>
      <c r="K25" s="23" t="s">
        <v>62</v>
      </c>
      <c r="L25" s="27"/>
      <c r="M25" s="32"/>
      <c r="N25" s="23" t="s">
        <v>56</v>
      </c>
      <c r="O25" s="23" t="s">
        <v>62</v>
      </c>
      <c r="P25" s="27"/>
      <c r="Q25" s="32"/>
      <c r="R25" s="23" t="s">
        <v>56</v>
      </c>
      <c r="S25" s="23" t="s">
        <v>62</v>
      </c>
      <c r="T25" s="27"/>
      <c r="U25" s="32"/>
      <c r="V25" s="23" t="s">
        <v>56</v>
      </c>
      <c r="W25" s="23" t="s">
        <v>62</v>
      </c>
      <c r="X25" s="27"/>
      <c r="Y25" s="32"/>
      <c r="Z25" s="27"/>
    </row>
    <row r="26" spans="1:26" x14ac:dyDescent="0.25">
      <c r="A26" s="15" t="s">
        <v>63</v>
      </c>
      <c r="B26" s="34"/>
      <c r="C26" s="35"/>
      <c r="D26" s="27">
        <f>ROUND(B26/9*C26,0)</f>
        <v>0</v>
      </c>
      <c r="E26" s="32"/>
      <c r="F26" s="20">
        <f t="shared" ref="F26:F36" si="11">ROUND(B26*(1+$F$4),2)</f>
        <v>0</v>
      </c>
      <c r="G26" s="36"/>
      <c r="H26" s="27">
        <f>ROUND(F26/9*G26,0)</f>
        <v>0</v>
      </c>
      <c r="I26" s="32"/>
      <c r="J26" s="20">
        <f t="shared" ref="J26:J36" si="12">ROUND(F26*(1+$F$4),2)</f>
        <v>0</v>
      </c>
      <c r="K26" s="36"/>
      <c r="L26" s="27">
        <f t="shared" ref="L26" si="13">ROUND(J26/9*K26,0)</f>
        <v>0</v>
      </c>
      <c r="M26" s="32"/>
      <c r="N26" s="20">
        <f t="shared" ref="N26:N36" si="14">ROUND(J26*(1+$F$4),2)</f>
        <v>0</v>
      </c>
      <c r="O26" s="36"/>
      <c r="P26" s="27">
        <f t="shared" ref="P26" si="15">ROUND(N26/9*O26,0)</f>
        <v>0</v>
      </c>
      <c r="Q26" s="32"/>
      <c r="R26" s="20">
        <f t="shared" ref="R26:R36" si="16">ROUND(N26*(1+$F$4),2)</f>
        <v>0</v>
      </c>
      <c r="S26" s="36"/>
      <c r="T26" s="27">
        <f t="shared" ref="T26" si="17">ROUND(R26/9*S26,0)</f>
        <v>0</v>
      </c>
      <c r="U26" s="32"/>
      <c r="V26" s="20">
        <f t="shared" ref="V26:V36" si="18">ROUND(R26*(1+$F$4),2)</f>
        <v>0</v>
      </c>
      <c r="W26" s="36"/>
      <c r="X26" s="27">
        <f t="shared" ref="X26" si="19">ROUND(V26/9*W26,0)</f>
        <v>0</v>
      </c>
      <c r="Y26" s="32"/>
      <c r="Z26" s="20">
        <f t="shared" ref="Z26:Z36" si="20">ROUND(H26+L26+P26+T26+X26,0)</f>
        <v>0</v>
      </c>
    </row>
    <row r="27" spans="1:26" x14ac:dyDescent="0.25">
      <c r="A27" s="15" t="s">
        <v>64</v>
      </c>
      <c r="B27" s="34"/>
      <c r="C27" s="35"/>
      <c r="D27" s="27"/>
      <c r="E27" s="32"/>
      <c r="F27" s="20">
        <f t="shared" si="11"/>
        <v>0</v>
      </c>
      <c r="G27" s="36"/>
      <c r="H27" s="27">
        <f t="shared" ref="H27:H36" si="21">ROUND(F27/12*G27,0)</f>
        <v>0</v>
      </c>
      <c r="I27" s="32"/>
      <c r="J27" s="20">
        <f t="shared" si="12"/>
        <v>0</v>
      </c>
      <c r="K27" s="36"/>
      <c r="L27" s="27">
        <f t="shared" ref="L27:L36" si="22">ROUND(J27/12*K27,0)</f>
        <v>0</v>
      </c>
      <c r="M27" s="32"/>
      <c r="N27" s="20">
        <f t="shared" si="14"/>
        <v>0</v>
      </c>
      <c r="O27" s="36"/>
      <c r="P27" s="27">
        <f t="shared" ref="P27:P36" si="23">ROUND(N27/12*O27,0)</f>
        <v>0</v>
      </c>
      <c r="Q27" s="32"/>
      <c r="R27" s="20">
        <f t="shared" si="16"/>
        <v>0</v>
      </c>
      <c r="S27" s="36"/>
      <c r="T27" s="27">
        <f t="shared" ref="T27:T36" si="24">ROUND(R27/12*S27,0)</f>
        <v>0</v>
      </c>
      <c r="U27" s="32"/>
      <c r="V27" s="20">
        <f t="shared" si="18"/>
        <v>0</v>
      </c>
      <c r="W27" s="35"/>
      <c r="X27" s="27">
        <f t="shared" ref="X27:X36" si="25">ROUND(V27/12*W27,0)</f>
        <v>0</v>
      </c>
      <c r="Y27" s="32"/>
      <c r="Z27" s="20">
        <f t="shared" si="20"/>
        <v>0</v>
      </c>
    </row>
    <row r="28" spans="1:26" x14ac:dyDescent="0.25">
      <c r="A28" s="15" t="s">
        <v>64</v>
      </c>
      <c r="B28" s="34"/>
      <c r="C28" s="35"/>
      <c r="D28" s="27"/>
      <c r="E28" s="32"/>
      <c r="F28" s="20">
        <f t="shared" si="11"/>
        <v>0</v>
      </c>
      <c r="G28" s="36"/>
      <c r="H28" s="27">
        <f t="shared" si="21"/>
        <v>0</v>
      </c>
      <c r="I28" s="32"/>
      <c r="J28" s="20">
        <f t="shared" si="12"/>
        <v>0</v>
      </c>
      <c r="K28" s="36"/>
      <c r="L28" s="27">
        <f t="shared" si="22"/>
        <v>0</v>
      </c>
      <c r="M28" s="32"/>
      <c r="N28" s="20">
        <f t="shared" si="14"/>
        <v>0</v>
      </c>
      <c r="O28" s="36"/>
      <c r="P28" s="27">
        <f t="shared" si="23"/>
        <v>0</v>
      </c>
      <c r="Q28" s="32"/>
      <c r="R28" s="20">
        <f t="shared" si="16"/>
        <v>0</v>
      </c>
      <c r="S28" s="36"/>
      <c r="T28" s="27">
        <f t="shared" si="24"/>
        <v>0</v>
      </c>
      <c r="U28" s="32"/>
      <c r="V28" s="20">
        <f t="shared" si="18"/>
        <v>0</v>
      </c>
      <c r="W28" s="35"/>
      <c r="X28" s="27">
        <f t="shared" si="25"/>
        <v>0</v>
      </c>
      <c r="Y28" s="32"/>
      <c r="Z28" s="20">
        <f t="shared" si="20"/>
        <v>0</v>
      </c>
    </row>
    <row r="29" spans="1:26" x14ac:dyDescent="0.25">
      <c r="A29" s="15" t="s">
        <v>64</v>
      </c>
      <c r="B29" s="34"/>
      <c r="C29" s="35"/>
      <c r="D29" s="27"/>
      <c r="E29" s="32"/>
      <c r="F29" s="20">
        <f t="shared" si="11"/>
        <v>0</v>
      </c>
      <c r="G29" s="36"/>
      <c r="H29" s="27">
        <f t="shared" si="21"/>
        <v>0</v>
      </c>
      <c r="I29" s="32"/>
      <c r="J29" s="20">
        <f t="shared" si="12"/>
        <v>0</v>
      </c>
      <c r="K29" s="36"/>
      <c r="L29" s="27">
        <f t="shared" si="22"/>
        <v>0</v>
      </c>
      <c r="M29" s="32"/>
      <c r="N29" s="20">
        <f t="shared" si="14"/>
        <v>0</v>
      </c>
      <c r="O29" s="36"/>
      <c r="P29" s="27">
        <f t="shared" si="23"/>
        <v>0</v>
      </c>
      <c r="Q29" s="32"/>
      <c r="R29" s="20">
        <f t="shared" si="16"/>
        <v>0</v>
      </c>
      <c r="S29" s="36"/>
      <c r="T29" s="27">
        <f t="shared" si="24"/>
        <v>0</v>
      </c>
      <c r="U29" s="32"/>
      <c r="V29" s="20">
        <f t="shared" si="18"/>
        <v>0</v>
      </c>
      <c r="W29" s="35"/>
      <c r="X29" s="27">
        <f t="shared" si="25"/>
        <v>0</v>
      </c>
      <c r="Y29" s="32"/>
      <c r="Z29" s="20">
        <f t="shared" si="20"/>
        <v>0</v>
      </c>
    </row>
    <row r="30" spans="1:26" hidden="1" x14ac:dyDescent="0.25">
      <c r="A30" s="15" t="s">
        <v>64</v>
      </c>
      <c r="B30" s="34"/>
      <c r="C30" s="35"/>
      <c r="D30" s="27"/>
      <c r="E30" s="32"/>
      <c r="F30" s="20">
        <f t="shared" si="11"/>
        <v>0</v>
      </c>
      <c r="G30" s="36"/>
      <c r="H30" s="27">
        <f t="shared" si="21"/>
        <v>0</v>
      </c>
      <c r="I30" s="32"/>
      <c r="J30" s="20">
        <f t="shared" si="12"/>
        <v>0</v>
      </c>
      <c r="K30" s="36"/>
      <c r="L30" s="27">
        <f t="shared" si="22"/>
        <v>0</v>
      </c>
      <c r="M30" s="32"/>
      <c r="N30" s="20">
        <f t="shared" si="14"/>
        <v>0</v>
      </c>
      <c r="O30" s="36"/>
      <c r="P30" s="27">
        <f t="shared" si="23"/>
        <v>0</v>
      </c>
      <c r="Q30" s="32"/>
      <c r="R30" s="20">
        <f t="shared" si="16"/>
        <v>0</v>
      </c>
      <c r="S30" s="36"/>
      <c r="T30" s="27">
        <f t="shared" si="24"/>
        <v>0</v>
      </c>
      <c r="U30" s="32"/>
      <c r="V30" s="20">
        <f t="shared" si="18"/>
        <v>0</v>
      </c>
      <c r="W30" s="35"/>
      <c r="X30" s="27">
        <f t="shared" si="25"/>
        <v>0</v>
      </c>
      <c r="Y30" s="32"/>
      <c r="Z30" s="20">
        <f t="shared" si="20"/>
        <v>0</v>
      </c>
    </row>
    <row r="31" spans="1:26" hidden="1" x14ac:dyDescent="0.25">
      <c r="A31" s="15" t="s">
        <v>64</v>
      </c>
      <c r="B31" s="34"/>
      <c r="C31" s="35"/>
      <c r="D31" s="27"/>
      <c r="E31" s="32"/>
      <c r="F31" s="20">
        <f t="shared" si="11"/>
        <v>0</v>
      </c>
      <c r="G31" s="36"/>
      <c r="H31" s="27">
        <f t="shared" si="21"/>
        <v>0</v>
      </c>
      <c r="I31" s="32"/>
      <c r="J31" s="20">
        <f t="shared" si="12"/>
        <v>0</v>
      </c>
      <c r="K31" s="36"/>
      <c r="L31" s="27">
        <f t="shared" si="22"/>
        <v>0</v>
      </c>
      <c r="M31" s="32"/>
      <c r="N31" s="20">
        <f t="shared" si="14"/>
        <v>0</v>
      </c>
      <c r="O31" s="36"/>
      <c r="P31" s="27">
        <f t="shared" si="23"/>
        <v>0</v>
      </c>
      <c r="Q31" s="32"/>
      <c r="R31" s="20">
        <f t="shared" si="16"/>
        <v>0</v>
      </c>
      <c r="S31" s="36"/>
      <c r="T31" s="27">
        <f t="shared" si="24"/>
        <v>0</v>
      </c>
      <c r="U31" s="32"/>
      <c r="V31" s="20">
        <f t="shared" si="18"/>
        <v>0</v>
      </c>
      <c r="W31" s="35"/>
      <c r="X31" s="27">
        <f t="shared" si="25"/>
        <v>0</v>
      </c>
      <c r="Y31" s="32"/>
      <c r="Z31" s="20">
        <f t="shared" si="20"/>
        <v>0</v>
      </c>
    </row>
    <row r="32" spans="1:26" hidden="1" x14ac:dyDescent="0.25">
      <c r="A32" s="15" t="s">
        <v>64</v>
      </c>
      <c r="B32" s="34"/>
      <c r="C32" s="35"/>
      <c r="D32" s="27"/>
      <c r="E32" s="32"/>
      <c r="F32" s="20">
        <f t="shared" si="11"/>
        <v>0</v>
      </c>
      <c r="G32" s="36"/>
      <c r="H32" s="27">
        <f t="shared" si="21"/>
        <v>0</v>
      </c>
      <c r="I32" s="32"/>
      <c r="J32" s="20">
        <f t="shared" si="12"/>
        <v>0</v>
      </c>
      <c r="K32" s="36"/>
      <c r="L32" s="27">
        <f t="shared" si="22"/>
        <v>0</v>
      </c>
      <c r="M32" s="32"/>
      <c r="N32" s="20">
        <f t="shared" si="14"/>
        <v>0</v>
      </c>
      <c r="O32" s="36"/>
      <c r="P32" s="27">
        <f t="shared" si="23"/>
        <v>0</v>
      </c>
      <c r="Q32" s="32"/>
      <c r="R32" s="20">
        <f t="shared" si="16"/>
        <v>0</v>
      </c>
      <c r="S32" s="36"/>
      <c r="T32" s="27">
        <f t="shared" si="24"/>
        <v>0</v>
      </c>
      <c r="U32" s="32"/>
      <c r="V32" s="20">
        <f t="shared" si="18"/>
        <v>0</v>
      </c>
      <c r="W32" s="35"/>
      <c r="X32" s="27">
        <f t="shared" si="25"/>
        <v>0</v>
      </c>
      <c r="Y32" s="32"/>
      <c r="Z32" s="20">
        <f t="shared" si="20"/>
        <v>0</v>
      </c>
    </row>
    <row r="33" spans="1:26" hidden="1" x14ac:dyDescent="0.25">
      <c r="A33" s="15" t="s">
        <v>64</v>
      </c>
      <c r="B33" s="34"/>
      <c r="C33" s="35"/>
      <c r="D33" s="27"/>
      <c r="E33" s="32"/>
      <c r="F33" s="20">
        <f t="shared" si="11"/>
        <v>0</v>
      </c>
      <c r="G33" s="36"/>
      <c r="H33" s="27">
        <f t="shared" si="21"/>
        <v>0</v>
      </c>
      <c r="I33" s="32"/>
      <c r="J33" s="20">
        <f t="shared" si="12"/>
        <v>0</v>
      </c>
      <c r="K33" s="36"/>
      <c r="L33" s="27">
        <f t="shared" si="22"/>
        <v>0</v>
      </c>
      <c r="M33" s="32"/>
      <c r="N33" s="20">
        <f t="shared" si="14"/>
        <v>0</v>
      </c>
      <c r="O33" s="36"/>
      <c r="P33" s="27">
        <f t="shared" si="23"/>
        <v>0</v>
      </c>
      <c r="Q33" s="32"/>
      <c r="R33" s="20">
        <f t="shared" si="16"/>
        <v>0</v>
      </c>
      <c r="S33" s="36"/>
      <c r="T33" s="27">
        <f t="shared" si="24"/>
        <v>0</v>
      </c>
      <c r="U33" s="32"/>
      <c r="V33" s="20">
        <f t="shared" si="18"/>
        <v>0</v>
      </c>
      <c r="W33" s="35"/>
      <c r="X33" s="27">
        <f t="shared" si="25"/>
        <v>0</v>
      </c>
      <c r="Y33" s="32"/>
      <c r="Z33" s="20">
        <f t="shared" si="20"/>
        <v>0</v>
      </c>
    </row>
    <row r="34" spans="1:26" hidden="1" x14ac:dyDescent="0.25">
      <c r="A34" s="15" t="s">
        <v>64</v>
      </c>
      <c r="B34" s="34"/>
      <c r="C34" s="35"/>
      <c r="D34" s="27"/>
      <c r="E34" s="32"/>
      <c r="F34" s="20">
        <f t="shared" si="11"/>
        <v>0</v>
      </c>
      <c r="G34" s="36"/>
      <c r="H34" s="27">
        <f t="shared" si="21"/>
        <v>0</v>
      </c>
      <c r="I34" s="32"/>
      <c r="J34" s="20">
        <f t="shared" si="12"/>
        <v>0</v>
      </c>
      <c r="K34" s="36"/>
      <c r="L34" s="27">
        <f t="shared" si="22"/>
        <v>0</v>
      </c>
      <c r="M34" s="32"/>
      <c r="N34" s="20">
        <f t="shared" si="14"/>
        <v>0</v>
      </c>
      <c r="O34" s="36"/>
      <c r="P34" s="27">
        <f t="shared" si="23"/>
        <v>0</v>
      </c>
      <c r="Q34" s="32"/>
      <c r="R34" s="20">
        <f t="shared" si="16"/>
        <v>0</v>
      </c>
      <c r="S34" s="36"/>
      <c r="T34" s="27">
        <f t="shared" si="24"/>
        <v>0</v>
      </c>
      <c r="U34" s="32"/>
      <c r="V34" s="20">
        <f t="shared" si="18"/>
        <v>0</v>
      </c>
      <c r="W34" s="35"/>
      <c r="X34" s="27">
        <f t="shared" si="25"/>
        <v>0</v>
      </c>
      <c r="Y34" s="32"/>
      <c r="Z34" s="20">
        <f t="shared" si="20"/>
        <v>0</v>
      </c>
    </row>
    <row r="35" spans="1:26" hidden="1" x14ac:dyDescent="0.25">
      <c r="A35" s="15" t="s">
        <v>64</v>
      </c>
      <c r="B35" s="34"/>
      <c r="C35" s="35"/>
      <c r="D35" s="27"/>
      <c r="E35" s="32"/>
      <c r="F35" s="20">
        <f t="shared" si="11"/>
        <v>0</v>
      </c>
      <c r="G35" s="36"/>
      <c r="H35" s="27">
        <f t="shared" si="21"/>
        <v>0</v>
      </c>
      <c r="I35" s="32"/>
      <c r="J35" s="20">
        <f t="shared" si="12"/>
        <v>0</v>
      </c>
      <c r="K35" s="36"/>
      <c r="L35" s="27">
        <f t="shared" si="22"/>
        <v>0</v>
      </c>
      <c r="M35" s="32"/>
      <c r="N35" s="20">
        <f t="shared" si="14"/>
        <v>0</v>
      </c>
      <c r="O35" s="36"/>
      <c r="P35" s="27">
        <f t="shared" si="23"/>
        <v>0</v>
      </c>
      <c r="Q35" s="32"/>
      <c r="R35" s="20">
        <f t="shared" si="16"/>
        <v>0</v>
      </c>
      <c r="S35" s="36"/>
      <c r="T35" s="27">
        <f t="shared" si="24"/>
        <v>0</v>
      </c>
      <c r="U35" s="32"/>
      <c r="V35" s="20">
        <f t="shared" si="18"/>
        <v>0</v>
      </c>
      <c r="W35" s="35"/>
      <c r="X35" s="27">
        <f t="shared" si="25"/>
        <v>0</v>
      </c>
      <c r="Y35" s="32"/>
      <c r="Z35" s="20">
        <f t="shared" si="20"/>
        <v>0</v>
      </c>
    </row>
    <row r="36" spans="1:26" hidden="1" x14ac:dyDescent="0.25">
      <c r="A36" s="15" t="s">
        <v>64</v>
      </c>
      <c r="B36" s="34"/>
      <c r="C36" s="26"/>
      <c r="D36" s="27">
        <f>ROUND(B36/12*C36,0)</f>
        <v>0</v>
      </c>
      <c r="E36" s="32"/>
      <c r="F36" s="20">
        <f t="shared" si="11"/>
        <v>0</v>
      </c>
      <c r="G36" s="26"/>
      <c r="H36" s="27">
        <f t="shared" si="21"/>
        <v>0</v>
      </c>
      <c r="I36" s="32"/>
      <c r="J36" s="20">
        <f t="shared" si="12"/>
        <v>0</v>
      </c>
      <c r="K36" s="26"/>
      <c r="L36" s="27">
        <f t="shared" si="22"/>
        <v>0</v>
      </c>
      <c r="M36" s="32"/>
      <c r="N36" s="20">
        <f t="shared" si="14"/>
        <v>0</v>
      </c>
      <c r="O36" s="26"/>
      <c r="P36" s="27">
        <f t="shared" si="23"/>
        <v>0</v>
      </c>
      <c r="Q36" s="32"/>
      <c r="R36" s="20">
        <f t="shared" si="16"/>
        <v>0</v>
      </c>
      <c r="S36" s="37"/>
      <c r="T36" s="27">
        <f t="shared" si="24"/>
        <v>0</v>
      </c>
      <c r="U36" s="32"/>
      <c r="V36" s="20">
        <f t="shared" si="18"/>
        <v>0</v>
      </c>
      <c r="W36" s="37"/>
      <c r="X36" s="27">
        <f t="shared" si="25"/>
        <v>0</v>
      </c>
      <c r="Y36" s="32"/>
      <c r="Z36" s="20">
        <f t="shared" si="20"/>
        <v>0</v>
      </c>
    </row>
    <row r="37" spans="1:26" ht="3" customHeight="1" x14ac:dyDescent="0.25">
      <c r="A37" s="15"/>
      <c r="B37" s="20"/>
      <c r="C37" s="15"/>
      <c r="D37" s="29"/>
      <c r="E37" s="32"/>
      <c r="F37" s="20"/>
      <c r="G37" s="15"/>
      <c r="H37" s="29"/>
      <c r="I37" s="32"/>
      <c r="J37" s="20"/>
      <c r="K37" s="15"/>
      <c r="L37" s="29"/>
      <c r="M37" s="32"/>
      <c r="O37" s="15"/>
      <c r="P37" s="29"/>
      <c r="Q37" s="32"/>
      <c r="S37" s="15"/>
      <c r="T37" s="29"/>
      <c r="U37" s="32"/>
      <c r="W37" s="15"/>
      <c r="X37" s="29"/>
      <c r="Y37" s="32"/>
      <c r="Z37" s="29"/>
    </row>
    <row r="38" spans="1:26" x14ac:dyDescent="0.25">
      <c r="A38" s="38" t="s">
        <v>65</v>
      </c>
      <c r="B38" s="20"/>
      <c r="C38" s="15"/>
      <c r="D38" s="27">
        <f>ROUND(SUM(D27:D37),0)</f>
        <v>0</v>
      </c>
      <c r="E38" s="32"/>
      <c r="F38" s="20"/>
      <c r="G38" s="15"/>
      <c r="H38" s="27">
        <f>ROUND(SUM(H26:H37),0)</f>
        <v>0</v>
      </c>
      <c r="I38" s="32"/>
      <c r="J38" s="20"/>
      <c r="K38" s="15"/>
      <c r="L38" s="27">
        <f>ROUND(SUM(L26:L37),0)</f>
        <v>0</v>
      </c>
      <c r="M38" s="32"/>
      <c r="O38" s="15"/>
      <c r="P38" s="27">
        <f>ROUND(SUM(P26:P37),0)</f>
        <v>0</v>
      </c>
      <c r="Q38" s="32"/>
      <c r="S38" s="15"/>
      <c r="T38" s="27">
        <f>ROUND(SUM(T26:T37),0)</f>
        <v>0</v>
      </c>
      <c r="U38" s="32"/>
      <c r="W38" s="15"/>
      <c r="X38" s="27">
        <f>ROUND(SUM(X26:X37),0)</f>
        <v>0</v>
      </c>
      <c r="Y38" s="32"/>
      <c r="Z38" s="27">
        <f>ROUND(SUM(Z26:Z37),0)</f>
        <v>0</v>
      </c>
    </row>
    <row r="39" spans="1:26" ht="6" customHeight="1" x14ac:dyDescent="0.25">
      <c r="A39" s="38"/>
      <c r="B39" s="20"/>
      <c r="C39" s="15"/>
      <c r="D39" s="27"/>
      <c r="E39" s="32"/>
      <c r="F39" s="20"/>
      <c r="G39" s="15"/>
      <c r="H39" s="27"/>
      <c r="I39" s="32"/>
      <c r="J39" s="20"/>
      <c r="K39" s="15"/>
      <c r="L39" s="27"/>
      <c r="M39" s="32"/>
      <c r="O39" s="15"/>
      <c r="P39" s="27"/>
      <c r="Q39" s="32"/>
      <c r="S39" s="15"/>
      <c r="T39" s="27"/>
      <c r="U39" s="32"/>
      <c r="W39" s="15"/>
      <c r="X39" s="27"/>
      <c r="Y39" s="32"/>
      <c r="Z39" s="27"/>
    </row>
    <row r="40" spans="1:26" x14ac:dyDescent="0.25">
      <c r="A40" s="39" t="s">
        <v>66</v>
      </c>
      <c r="B40" s="33" t="s">
        <v>56</v>
      </c>
      <c r="C40" s="23" t="s">
        <v>62</v>
      </c>
      <c r="D40" s="27"/>
      <c r="E40" s="32"/>
      <c r="F40" s="33" t="s">
        <v>56</v>
      </c>
      <c r="G40" s="23" t="s">
        <v>62</v>
      </c>
      <c r="H40" s="27"/>
      <c r="I40" s="32"/>
      <c r="J40" s="23" t="s">
        <v>56</v>
      </c>
      <c r="K40" s="23" t="s">
        <v>62</v>
      </c>
      <c r="L40" s="27"/>
      <c r="M40" s="32"/>
      <c r="N40" s="23" t="s">
        <v>56</v>
      </c>
      <c r="O40" s="23" t="s">
        <v>62</v>
      </c>
      <c r="P40" s="27"/>
      <c r="Q40" s="32"/>
      <c r="R40" s="23" t="s">
        <v>56</v>
      </c>
      <c r="S40" s="23" t="s">
        <v>62</v>
      </c>
      <c r="T40" s="27"/>
      <c r="U40" s="32"/>
      <c r="V40" s="23" t="s">
        <v>56</v>
      </c>
      <c r="W40" s="23" t="s">
        <v>62</v>
      </c>
      <c r="X40" s="27"/>
      <c r="Y40" s="32"/>
      <c r="Z40" s="27"/>
    </row>
    <row r="41" spans="1:26" x14ac:dyDescent="0.25">
      <c r="A41" s="38" t="s">
        <v>67</v>
      </c>
      <c r="B41" s="34"/>
      <c r="C41" s="26"/>
      <c r="D41" s="27">
        <f t="shared" ref="D41:D46" si="26">ROUND(B41/12*C41,0)</f>
        <v>0</v>
      </c>
      <c r="E41" s="32"/>
      <c r="F41" s="20">
        <f t="shared" ref="F41:F49" si="27">ROUND(B41*(1+$F$4),2)</f>
        <v>0</v>
      </c>
      <c r="G41" s="26"/>
      <c r="H41" s="27">
        <f t="shared" ref="H41:H49" si="28">ROUND(F41/12*G41,0)</f>
        <v>0</v>
      </c>
      <c r="I41" s="32"/>
      <c r="J41" s="20">
        <f t="shared" ref="J41:J49" si="29">ROUND(F41*(1+$F$4),2)</f>
        <v>0</v>
      </c>
      <c r="K41" s="26"/>
      <c r="L41" s="27">
        <f t="shared" ref="L41:L49" si="30">ROUND(J41/12*K41,0)</f>
        <v>0</v>
      </c>
      <c r="M41" s="32"/>
      <c r="N41" s="20">
        <f t="shared" ref="N41:N49" si="31">ROUND(J41*(1+$F$4),2)</f>
        <v>0</v>
      </c>
      <c r="O41" s="26"/>
      <c r="P41" s="27">
        <f t="shared" ref="P41:P49" si="32">ROUND(N41/12*O41,0)</f>
        <v>0</v>
      </c>
      <c r="Q41" s="32"/>
      <c r="R41" s="20">
        <f t="shared" ref="R41:R49" si="33">ROUND(N41*(1+$F$4),2)</f>
        <v>0</v>
      </c>
      <c r="S41" s="26"/>
      <c r="T41" s="27">
        <f t="shared" ref="T41:T49" si="34">ROUND(R41/12*S41,0)</f>
        <v>0</v>
      </c>
      <c r="U41" s="32"/>
      <c r="V41" s="20">
        <f t="shared" ref="V41:V49" si="35">ROUND(R41*(1+$F$4),2)</f>
        <v>0</v>
      </c>
      <c r="W41" s="26"/>
      <c r="X41" s="27">
        <f t="shared" ref="X41:X49" si="36">ROUND(V41/12*W41,0)</f>
        <v>0</v>
      </c>
      <c r="Y41" s="32"/>
      <c r="Z41" s="20">
        <f t="shared" ref="Z41:Z49" si="37">ROUND(H41+L41+P41+T41+X41,0)</f>
        <v>0</v>
      </c>
    </row>
    <row r="42" spans="1:26" x14ac:dyDescent="0.25">
      <c r="A42" s="38" t="s">
        <v>68</v>
      </c>
      <c r="B42" s="34"/>
      <c r="C42" s="26"/>
      <c r="D42" s="27">
        <f t="shared" si="26"/>
        <v>0</v>
      </c>
      <c r="E42" s="32"/>
      <c r="F42" s="20">
        <f t="shared" si="27"/>
        <v>0</v>
      </c>
      <c r="G42" s="26"/>
      <c r="H42" s="27">
        <f t="shared" si="28"/>
        <v>0</v>
      </c>
      <c r="I42" s="32"/>
      <c r="J42" s="20">
        <f t="shared" si="29"/>
        <v>0</v>
      </c>
      <c r="K42" s="26"/>
      <c r="L42" s="27">
        <f t="shared" si="30"/>
        <v>0</v>
      </c>
      <c r="M42" s="32"/>
      <c r="N42" s="20">
        <f t="shared" si="31"/>
        <v>0</v>
      </c>
      <c r="O42" s="26"/>
      <c r="P42" s="27">
        <f t="shared" si="32"/>
        <v>0</v>
      </c>
      <c r="Q42" s="32"/>
      <c r="R42" s="20">
        <f t="shared" si="33"/>
        <v>0</v>
      </c>
      <c r="S42" s="26"/>
      <c r="T42" s="27">
        <f t="shared" si="34"/>
        <v>0</v>
      </c>
      <c r="U42" s="32"/>
      <c r="V42" s="20">
        <f t="shared" si="35"/>
        <v>0</v>
      </c>
      <c r="W42" s="26"/>
      <c r="X42" s="27">
        <f t="shared" si="36"/>
        <v>0</v>
      </c>
      <c r="Y42" s="32"/>
      <c r="Z42" s="20">
        <f t="shared" si="37"/>
        <v>0</v>
      </c>
    </row>
    <row r="43" spans="1:26" hidden="1" x14ac:dyDescent="0.25">
      <c r="A43" s="38" t="s">
        <v>6</v>
      </c>
      <c r="B43" s="34"/>
      <c r="C43" s="26"/>
      <c r="D43" s="27">
        <f t="shared" si="26"/>
        <v>0</v>
      </c>
      <c r="E43" s="32"/>
      <c r="F43" s="20">
        <f t="shared" si="27"/>
        <v>0</v>
      </c>
      <c r="G43" s="26"/>
      <c r="H43" s="27">
        <f t="shared" si="28"/>
        <v>0</v>
      </c>
      <c r="I43" s="32"/>
      <c r="J43" s="20">
        <f t="shared" si="29"/>
        <v>0</v>
      </c>
      <c r="K43" s="26"/>
      <c r="L43" s="27">
        <f t="shared" si="30"/>
        <v>0</v>
      </c>
      <c r="M43" s="32"/>
      <c r="N43" s="20">
        <f t="shared" si="31"/>
        <v>0</v>
      </c>
      <c r="O43" s="26"/>
      <c r="P43" s="27">
        <f t="shared" si="32"/>
        <v>0</v>
      </c>
      <c r="Q43" s="32"/>
      <c r="R43" s="20">
        <f t="shared" si="33"/>
        <v>0</v>
      </c>
      <c r="S43" s="26"/>
      <c r="T43" s="27">
        <f t="shared" si="34"/>
        <v>0</v>
      </c>
      <c r="U43" s="32"/>
      <c r="V43" s="20">
        <f t="shared" si="35"/>
        <v>0</v>
      </c>
      <c r="W43" s="26"/>
      <c r="X43" s="27">
        <f t="shared" si="36"/>
        <v>0</v>
      </c>
      <c r="Y43" s="32"/>
      <c r="Z43" s="20">
        <f t="shared" si="37"/>
        <v>0</v>
      </c>
    </row>
    <row r="44" spans="1:26" hidden="1" x14ac:dyDescent="0.25">
      <c r="A44" s="38" t="s">
        <v>9</v>
      </c>
      <c r="B44" s="34"/>
      <c r="C44" s="26"/>
      <c r="D44" s="27">
        <f t="shared" si="26"/>
        <v>0</v>
      </c>
      <c r="E44" s="32"/>
      <c r="F44" s="20">
        <f t="shared" si="27"/>
        <v>0</v>
      </c>
      <c r="G44" s="26"/>
      <c r="H44" s="27">
        <f t="shared" si="28"/>
        <v>0</v>
      </c>
      <c r="I44" s="32"/>
      <c r="J44" s="20">
        <f t="shared" si="29"/>
        <v>0</v>
      </c>
      <c r="K44" s="26"/>
      <c r="L44" s="27">
        <f t="shared" si="30"/>
        <v>0</v>
      </c>
      <c r="M44" s="32"/>
      <c r="N44" s="20">
        <f t="shared" si="31"/>
        <v>0</v>
      </c>
      <c r="O44" s="26"/>
      <c r="P44" s="27">
        <f t="shared" si="32"/>
        <v>0</v>
      </c>
      <c r="Q44" s="32"/>
      <c r="R44" s="20">
        <f t="shared" si="33"/>
        <v>0</v>
      </c>
      <c r="S44" s="26"/>
      <c r="T44" s="27">
        <f t="shared" si="34"/>
        <v>0</v>
      </c>
      <c r="U44" s="32"/>
      <c r="V44" s="20">
        <f t="shared" si="35"/>
        <v>0</v>
      </c>
      <c r="W44" s="26"/>
      <c r="X44" s="27">
        <f t="shared" si="36"/>
        <v>0</v>
      </c>
      <c r="Y44" s="32"/>
      <c r="Z44" s="20">
        <f t="shared" si="37"/>
        <v>0</v>
      </c>
    </row>
    <row r="45" spans="1:26" hidden="1" x14ac:dyDescent="0.25">
      <c r="A45" s="38" t="s">
        <v>10</v>
      </c>
      <c r="B45" s="34"/>
      <c r="C45" s="26"/>
      <c r="D45" s="27">
        <f t="shared" si="26"/>
        <v>0</v>
      </c>
      <c r="E45" s="32"/>
      <c r="F45" s="20">
        <f t="shared" si="27"/>
        <v>0</v>
      </c>
      <c r="G45" s="26"/>
      <c r="H45" s="27">
        <f t="shared" si="28"/>
        <v>0</v>
      </c>
      <c r="I45" s="32"/>
      <c r="J45" s="20">
        <f t="shared" si="29"/>
        <v>0</v>
      </c>
      <c r="K45" s="26"/>
      <c r="L45" s="27">
        <f t="shared" si="30"/>
        <v>0</v>
      </c>
      <c r="M45" s="32"/>
      <c r="N45" s="20">
        <f t="shared" si="31"/>
        <v>0</v>
      </c>
      <c r="O45" s="26"/>
      <c r="P45" s="27">
        <f t="shared" si="32"/>
        <v>0</v>
      </c>
      <c r="Q45" s="32"/>
      <c r="R45" s="20">
        <f t="shared" si="33"/>
        <v>0</v>
      </c>
      <c r="S45" s="26"/>
      <c r="T45" s="27">
        <f t="shared" si="34"/>
        <v>0</v>
      </c>
      <c r="U45" s="32"/>
      <c r="V45" s="20">
        <f t="shared" si="35"/>
        <v>0</v>
      </c>
      <c r="W45" s="26"/>
      <c r="X45" s="27">
        <f t="shared" si="36"/>
        <v>0</v>
      </c>
      <c r="Y45" s="32"/>
      <c r="Z45" s="20">
        <f t="shared" si="37"/>
        <v>0</v>
      </c>
    </row>
    <row r="46" spans="1:26" ht="12" hidden="1" customHeight="1" x14ac:dyDescent="0.25">
      <c r="A46" s="38" t="s">
        <v>11</v>
      </c>
      <c r="B46" s="34"/>
      <c r="C46" s="26"/>
      <c r="D46" s="27">
        <f t="shared" si="26"/>
        <v>0</v>
      </c>
      <c r="E46" s="32"/>
      <c r="F46" s="20">
        <f t="shared" si="27"/>
        <v>0</v>
      </c>
      <c r="G46" s="26"/>
      <c r="H46" s="27">
        <f t="shared" si="28"/>
        <v>0</v>
      </c>
      <c r="I46" s="32"/>
      <c r="J46" s="20">
        <f t="shared" si="29"/>
        <v>0</v>
      </c>
      <c r="K46" s="26"/>
      <c r="L46" s="27">
        <f t="shared" si="30"/>
        <v>0</v>
      </c>
      <c r="M46" s="32"/>
      <c r="N46" s="20">
        <f t="shared" si="31"/>
        <v>0</v>
      </c>
      <c r="O46" s="26"/>
      <c r="P46" s="27">
        <f t="shared" si="32"/>
        <v>0</v>
      </c>
      <c r="Q46" s="32"/>
      <c r="R46" s="20">
        <f t="shared" si="33"/>
        <v>0</v>
      </c>
      <c r="S46" s="26"/>
      <c r="T46" s="27">
        <f t="shared" si="34"/>
        <v>0</v>
      </c>
      <c r="U46" s="32"/>
      <c r="V46" s="20">
        <f t="shared" si="35"/>
        <v>0</v>
      </c>
      <c r="W46" s="26"/>
      <c r="X46" s="27">
        <f t="shared" si="36"/>
        <v>0</v>
      </c>
      <c r="Y46" s="32"/>
      <c r="Z46" s="20">
        <f t="shared" si="37"/>
        <v>0</v>
      </c>
    </row>
    <row r="47" spans="1:26" hidden="1" x14ac:dyDescent="0.25">
      <c r="A47" s="38" t="s">
        <v>20</v>
      </c>
      <c r="B47" s="34"/>
      <c r="C47" s="26"/>
      <c r="D47" s="27"/>
      <c r="E47" s="32"/>
      <c r="F47" s="20">
        <f t="shared" si="27"/>
        <v>0</v>
      </c>
      <c r="G47" s="26"/>
      <c r="H47" s="27">
        <f t="shared" si="28"/>
        <v>0</v>
      </c>
      <c r="I47" s="32"/>
      <c r="J47" s="20">
        <f t="shared" si="29"/>
        <v>0</v>
      </c>
      <c r="K47" s="26"/>
      <c r="L47" s="27">
        <f t="shared" si="30"/>
        <v>0</v>
      </c>
      <c r="M47" s="32"/>
      <c r="N47" s="20">
        <f t="shared" si="31"/>
        <v>0</v>
      </c>
      <c r="O47" s="26"/>
      <c r="P47" s="27">
        <f t="shared" si="32"/>
        <v>0</v>
      </c>
      <c r="Q47" s="32"/>
      <c r="R47" s="20">
        <f t="shared" si="33"/>
        <v>0</v>
      </c>
      <c r="S47" s="26"/>
      <c r="T47" s="27">
        <f t="shared" si="34"/>
        <v>0</v>
      </c>
      <c r="U47" s="32"/>
      <c r="V47" s="20">
        <f t="shared" si="35"/>
        <v>0</v>
      </c>
      <c r="W47" s="26"/>
      <c r="X47" s="27">
        <f t="shared" si="36"/>
        <v>0</v>
      </c>
      <c r="Y47" s="32"/>
      <c r="Z47" s="20">
        <f t="shared" si="37"/>
        <v>0</v>
      </c>
    </row>
    <row r="48" spans="1:26" hidden="1" x14ac:dyDescent="0.25">
      <c r="A48" s="38" t="s">
        <v>21</v>
      </c>
      <c r="B48" s="34"/>
      <c r="C48" s="26"/>
      <c r="D48" s="27"/>
      <c r="E48" s="32"/>
      <c r="F48" s="20">
        <f t="shared" si="27"/>
        <v>0</v>
      </c>
      <c r="G48" s="26"/>
      <c r="H48" s="27">
        <f t="shared" si="28"/>
        <v>0</v>
      </c>
      <c r="I48" s="32"/>
      <c r="J48" s="20">
        <f t="shared" si="29"/>
        <v>0</v>
      </c>
      <c r="K48" s="26"/>
      <c r="L48" s="27">
        <f t="shared" si="30"/>
        <v>0</v>
      </c>
      <c r="M48" s="32"/>
      <c r="N48" s="20">
        <f t="shared" si="31"/>
        <v>0</v>
      </c>
      <c r="O48" s="26"/>
      <c r="P48" s="27">
        <f t="shared" si="32"/>
        <v>0</v>
      </c>
      <c r="Q48" s="32"/>
      <c r="R48" s="20">
        <f t="shared" si="33"/>
        <v>0</v>
      </c>
      <c r="S48" s="26"/>
      <c r="T48" s="27">
        <f t="shared" si="34"/>
        <v>0</v>
      </c>
      <c r="U48" s="32"/>
      <c r="V48" s="20">
        <f t="shared" si="35"/>
        <v>0</v>
      </c>
      <c r="W48" s="26"/>
      <c r="X48" s="27">
        <f t="shared" si="36"/>
        <v>0</v>
      </c>
      <c r="Y48" s="32"/>
      <c r="Z48" s="20">
        <f t="shared" si="37"/>
        <v>0</v>
      </c>
    </row>
    <row r="49" spans="1:26" hidden="1" x14ac:dyDescent="0.25">
      <c r="A49" s="38" t="s">
        <v>22</v>
      </c>
      <c r="B49" s="34"/>
      <c r="C49" s="26"/>
      <c r="D49" s="27"/>
      <c r="E49" s="32"/>
      <c r="F49" s="20">
        <f t="shared" si="27"/>
        <v>0</v>
      </c>
      <c r="G49" s="26"/>
      <c r="H49" s="27">
        <f t="shared" si="28"/>
        <v>0</v>
      </c>
      <c r="I49" s="32"/>
      <c r="J49" s="20">
        <f t="shared" si="29"/>
        <v>0</v>
      </c>
      <c r="K49" s="26"/>
      <c r="L49" s="27">
        <f t="shared" si="30"/>
        <v>0</v>
      </c>
      <c r="M49" s="32"/>
      <c r="N49" s="20">
        <f t="shared" si="31"/>
        <v>0</v>
      </c>
      <c r="O49" s="26"/>
      <c r="P49" s="27">
        <f t="shared" si="32"/>
        <v>0</v>
      </c>
      <c r="Q49" s="32"/>
      <c r="R49" s="20">
        <f t="shared" si="33"/>
        <v>0</v>
      </c>
      <c r="S49" s="26"/>
      <c r="T49" s="27">
        <f t="shared" si="34"/>
        <v>0</v>
      </c>
      <c r="U49" s="32"/>
      <c r="V49" s="20">
        <f t="shared" si="35"/>
        <v>0</v>
      </c>
      <c r="W49" s="26"/>
      <c r="X49" s="27">
        <f t="shared" si="36"/>
        <v>0</v>
      </c>
      <c r="Y49" s="32"/>
      <c r="Z49" s="20">
        <f t="shared" si="37"/>
        <v>0</v>
      </c>
    </row>
    <row r="50" spans="1:26" ht="3" customHeight="1" x14ac:dyDescent="0.25">
      <c r="A50" s="38"/>
      <c r="B50" s="20"/>
      <c r="C50" s="15"/>
      <c r="D50" s="29"/>
      <c r="E50" s="32"/>
      <c r="F50" s="20"/>
      <c r="G50" s="15"/>
      <c r="H50" s="29"/>
      <c r="I50" s="32"/>
      <c r="J50" s="20"/>
      <c r="K50" s="15"/>
      <c r="L50" s="29"/>
      <c r="M50" s="32"/>
      <c r="O50" s="15"/>
      <c r="P50" s="29"/>
      <c r="Q50" s="32"/>
      <c r="S50" s="15"/>
      <c r="T50" s="29"/>
      <c r="U50" s="32"/>
      <c r="W50" s="15"/>
      <c r="X50" s="29"/>
      <c r="Y50" s="32"/>
      <c r="Z50" s="29"/>
    </row>
    <row r="51" spans="1:26" x14ac:dyDescent="0.25">
      <c r="A51" s="38" t="s">
        <v>69</v>
      </c>
      <c r="B51" s="20"/>
      <c r="C51" s="15"/>
      <c r="D51" s="27">
        <f>ROUND(SUM(D41:D50),0)</f>
        <v>0</v>
      </c>
      <c r="E51" s="32"/>
      <c r="F51" s="20"/>
      <c r="G51" s="15"/>
      <c r="H51" s="27">
        <f>ROUND(SUM(H41:H50),0)</f>
        <v>0</v>
      </c>
      <c r="I51" s="32"/>
      <c r="J51" s="20"/>
      <c r="K51" s="15"/>
      <c r="L51" s="27">
        <f>ROUND(SUM(L41:L50),0)</f>
        <v>0</v>
      </c>
      <c r="M51" s="32"/>
      <c r="O51" s="15"/>
      <c r="P51" s="27">
        <f>ROUND(SUM(P41:P50),0)</f>
        <v>0</v>
      </c>
      <c r="Q51" s="32"/>
      <c r="S51" s="15"/>
      <c r="T51" s="27">
        <f>ROUND(SUM(T41:T50),0)</f>
        <v>0</v>
      </c>
      <c r="U51" s="32"/>
      <c r="W51" s="15"/>
      <c r="X51" s="27">
        <f>ROUND(SUM(X41:X50),0)</f>
        <v>0</v>
      </c>
      <c r="Y51" s="32"/>
      <c r="Z51" s="27">
        <f>ROUND(SUM(Z41:Z50),0)</f>
        <v>0</v>
      </c>
    </row>
    <row r="52" spans="1:26" ht="6" customHeight="1" x14ac:dyDescent="0.25">
      <c r="A52" s="38"/>
      <c r="B52" s="20"/>
      <c r="C52" s="15"/>
      <c r="D52" s="27"/>
      <c r="E52" s="32"/>
      <c r="F52" s="20"/>
      <c r="G52" s="15"/>
      <c r="H52" s="27"/>
      <c r="I52" s="32"/>
      <c r="J52" s="20"/>
      <c r="K52" s="15"/>
      <c r="L52" s="27"/>
      <c r="M52" s="32"/>
      <c r="O52" s="15"/>
      <c r="P52" s="27"/>
      <c r="Q52" s="32"/>
      <c r="S52" s="15"/>
      <c r="T52" s="27"/>
      <c r="U52" s="32"/>
      <c r="W52" s="15"/>
      <c r="X52" s="27"/>
      <c r="Y52" s="32"/>
      <c r="Z52" s="27"/>
    </row>
    <row r="53" spans="1:26" x14ac:dyDescent="0.25">
      <c r="A53" s="39" t="s">
        <v>70</v>
      </c>
      <c r="B53" s="33" t="s">
        <v>56</v>
      </c>
      <c r="C53" s="23" t="s">
        <v>62</v>
      </c>
      <c r="D53" s="27"/>
      <c r="E53" s="32"/>
      <c r="F53" s="33" t="s">
        <v>56</v>
      </c>
      <c r="G53" s="23" t="s">
        <v>62</v>
      </c>
      <c r="H53" s="27"/>
      <c r="I53" s="32"/>
      <c r="J53" s="23" t="s">
        <v>56</v>
      </c>
      <c r="K53" s="23" t="s">
        <v>62</v>
      </c>
      <c r="L53" s="27"/>
      <c r="M53" s="32"/>
      <c r="N53" s="23" t="s">
        <v>56</v>
      </c>
      <c r="O53" s="23" t="s">
        <v>62</v>
      </c>
      <c r="P53" s="27"/>
      <c r="Q53" s="32"/>
      <c r="R53" s="23" t="s">
        <v>56</v>
      </c>
      <c r="S53" s="23" t="s">
        <v>62</v>
      </c>
      <c r="T53" s="27"/>
      <c r="U53" s="32"/>
      <c r="V53" s="23" t="s">
        <v>56</v>
      </c>
      <c r="W53" s="23" t="s">
        <v>62</v>
      </c>
      <c r="X53" s="27"/>
      <c r="Y53" s="32"/>
      <c r="Z53" s="27"/>
    </row>
    <row r="54" spans="1:26" hidden="1" x14ac:dyDescent="0.25">
      <c r="A54" s="38" t="s">
        <v>71</v>
      </c>
      <c r="B54" s="34"/>
      <c r="C54" s="26"/>
      <c r="D54" s="27">
        <f>ROUND(B54/12*C54,0)</f>
        <v>0</v>
      </c>
      <c r="E54" s="32"/>
      <c r="F54" s="20">
        <f t="shared" ref="F54:F63" si="38">ROUND(B54*(1+$F$4),2)</f>
        <v>0</v>
      </c>
      <c r="G54" s="26"/>
      <c r="H54" s="27">
        <f>ROUND(F54/12*G54,0)</f>
        <v>0</v>
      </c>
      <c r="I54" s="32"/>
      <c r="J54" s="20">
        <f t="shared" ref="J54:J63" si="39">ROUND(F54*(1+$F$4),2)</f>
        <v>0</v>
      </c>
      <c r="K54" s="26"/>
      <c r="L54" s="27">
        <f>ROUND(J54/12*K54,0)</f>
        <v>0</v>
      </c>
      <c r="M54" s="32"/>
      <c r="N54" s="20">
        <f t="shared" ref="N54:N63" si="40">ROUND(J54*(1+$F$4),2)</f>
        <v>0</v>
      </c>
      <c r="O54" s="26"/>
      <c r="P54" s="27">
        <f>ROUND(N54/12*O54,0)</f>
        <v>0</v>
      </c>
      <c r="Q54" s="32"/>
      <c r="R54" s="20">
        <f t="shared" ref="R54:R63" si="41">ROUND(N54*(1+$F$4),2)</f>
        <v>0</v>
      </c>
      <c r="S54" s="26"/>
      <c r="T54" s="27">
        <f>ROUND(R54/12*S54,0)</f>
        <v>0</v>
      </c>
      <c r="U54" s="32"/>
      <c r="V54" s="20">
        <f t="shared" ref="V54:V63" si="42">ROUND(R54*(1+$F$4),2)</f>
        <v>0</v>
      </c>
      <c r="W54" s="26"/>
      <c r="X54" s="27">
        <f>ROUND(V54/12*W54,0)</f>
        <v>0</v>
      </c>
      <c r="Y54" s="32"/>
      <c r="Z54" s="20">
        <f t="shared" ref="Z54:Z63" si="43">ROUND(H54+L54+P54+T54+X54,0)</f>
        <v>0</v>
      </c>
    </row>
    <row r="55" spans="1:26" hidden="1" x14ac:dyDescent="0.25">
      <c r="A55" s="38" t="s">
        <v>72</v>
      </c>
      <c r="B55" s="34"/>
      <c r="C55" s="26"/>
      <c r="D55" s="27">
        <f>ROUND(B55/12*C55,0)</f>
        <v>0</v>
      </c>
      <c r="E55" s="32"/>
      <c r="F55" s="20">
        <f t="shared" si="38"/>
        <v>0</v>
      </c>
      <c r="G55" s="26"/>
      <c r="H55" s="27">
        <f>ROUND(F55/12*G55,0)</f>
        <v>0</v>
      </c>
      <c r="I55" s="32"/>
      <c r="J55" s="20">
        <f t="shared" si="39"/>
        <v>0</v>
      </c>
      <c r="K55" s="26"/>
      <c r="L55" s="27">
        <f>ROUND(J55/12*K55,0)</f>
        <v>0</v>
      </c>
      <c r="M55" s="32"/>
      <c r="N55" s="20">
        <f t="shared" si="40"/>
        <v>0</v>
      </c>
      <c r="O55" s="26"/>
      <c r="P55" s="27">
        <f>ROUND(N55/12*O55,0)</f>
        <v>0</v>
      </c>
      <c r="Q55" s="32"/>
      <c r="R55" s="20">
        <f t="shared" si="41"/>
        <v>0</v>
      </c>
      <c r="S55" s="26"/>
      <c r="T55" s="27">
        <f>ROUND(R55/12*S55,0)</f>
        <v>0</v>
      </c>
      <c r="U55" s="32"/>
      <c r="V55" s="20">
        <f t="shared" si="42"/>
        <v>0</v>
      </c>
      <c r="W55" s="26"/>
      <c r="X55" s="27">
        <f>ROUND(V55/12*W55,0)</f>
        <v>0</v>
      </c>
      <c r="Y55" s="32"/>
      <c r="Z55" s="20">
        <f t="shared" si="43"/>
        <v>0</v>
      </c>
    </row>
    <row r="56" spans="1:26" hidden="1" x14ac:dyDescent="0.25">
      <c r="A56" s="38" t="s">
        <v>12</v>
      </c>
      <c r="B56" s="34"/>
      <c r="C56" s="26"/>
      <c r="D56" s="27">
        <f t="shared" ref="D56:D63" si="44">ROUND(B56/12*C56,0)</f>
        <v>0</v>
      </c>
      <c r="E56" s="32"/>
      <c r="F56" s="20">
        <f t="shared" si="38"/>
        <v>0</v>
      </c>
      <c r="G56" s="26"/>
      <c r="H56" s="27">
        <f t="shared" ref="H56:H63" si="45">ROUND(F56/12*G56,0)</f>
        <v>0</v>
      </c>
      <c r="I56" s="32"/>
      <c r="J56" s="20">
        <f t="shared" si="39"/>
        <v>0</v>
      </c>
      <c r="K56" s="26"/>
      <c r="L56" s="27">
        <f t="shared" ref="L56:L63" si="46">ROUND(J56/12*K56,0)</f>
        <v>0</v>
      </c>
      <c r="M56" s="32"/>
      <c r="N56" s="20">
        <f t="shared" si="40"/>
        <v>0</v>
      </c>
      <c r="O56" s="26"/>
      <c r="P56" s="27">
        <f t="shared" ref="P56:P63" si="47">ROUND(N56/12*O56,0)</f>
        <v>0</v>
      </c>
      <c r="Q56" s="32"/>
      <c r="R56" s="20">
        <f t="shared" si="41"/>
        <v>0</v>
      </c>
      <c r="S56" s="26"/>
      <c r="T56" s="27">
        <f t="shared" ref="T56:T63" si="48">ROUND(R56/12*S56,0)</f>
        <v>0</v>
      </c>
      <c r="U56" s="32"/>
      <c r="V56" s="20">
        <f t="shared" si="42"/>
        <v>0</v>
      </c>
      <c r="W56" s="26"/>
      <c r="X56" s="27">
        <f t="shared" ref="X56:X63" si="49">ROUND(V56/12*W56,0)</f>
        <v>0</v>
      </c>
      <c r="Y56" s="32"/>
      <c r="Z56" s="20">
        <f t="shared" si="43"/>
        <v>0</v>
      </c>
    </row>
    <row r="57" spans="1:26" hidden="1" x14ac:dyDescent="0.25">
      <c r="A57" s="38" t="s">
        <v>13</v>
      </c>
      <c r="B57" s="34"/>
      <c r="C57" s="26"/>
      <c r="D57" s="27">
        <f t="shared" si="44"/>
        <v>0</v>
      </c>
      <c r="E57" s="32"/>
      <c r="F57" s="20">
        <f t="shared" si="38"/>
        <v>0</v>
      </c>
      <c r="G57" s="26"/>
      <c r="H57" s="27">
        <f t="shared" si="45"/>
        <v>0</v>
      </c>
      <c r="I57" s="32"/>
      <c r="J57" s="20">
        <f t="shared" si="39"/>
        <v>0</v>
      </c>
      <c r="K57" s="26"/>
      <c r="L57" s="27">
        <f t="shared" si="46"/>
        <v>0</v>
      </c>
      <c r="M57" s="32"/>
      <c r="N57" s="20">
        <f t="shared" si="40"/>
        <v>0</v>
      </c>
      <c r="O57" s="26"/>
      <c r="P57" s="27">
        <f t="shared" si="47"/>
        <v>0</v>
      </c>
      <c r="Q57" s="32"/>
      <c r="R57" s="20">
        <f t="shared" si="41"/>
        <v>0</v>
      </c>
      <c r="S57" s="26"/>
      <c r="T57" s="27">
        <f t="shared" si="48"/>
        <v>0</v>
      </c>
      <c r="U57" s="32"/>
      <c r="V57" s="20">
        <f t="shared" si="42"/>
        <v>0</v>
      </c>
      <c r="W57" s="26"/>
      <c r="X57" s="27">
        <f t="shared" si="49"/>
        <v>0</v>
      </c>
      <c r="Y57" s="32"/>
      <c r="Z57" s="20">
        <f t="shared" si="43"/>
        <v>0</v>
      </c>
    </row>
    <row r="58" spans="1:26" hidden="1" x14ac:dyDescent="0.25">
      <c r="A58" s="38" t="s">
        <v>14</v>
      </c>
      <c r="B58" s="34"/>
      <c r="C58" s="26"/>
      <c r="D58" s="27">
        <f t="shared" si="44"/>
        <v>0</v>
      </c>
      <c r="E58" s="32"/>
      <c r="F58" s="20">
        <f t="shared" si="38"/>
        <v>0</v>
      </c>
      <c r="G58" s="26"/>
      <c r="H58" s="27">
        <f t="shared" si="45"/>
        <v>0</v>
      </c>
      <c r="I58" s="32"/>
      <c r="J58" s="20">
        <f t="shared" si="39"/>
        <v>0</v>
      </c>
      <c r="K58" s="26"/>
      <c r="L58" s="27">
        <f t="shared" si="46"/>
        <v>0</v>
      </c>
      <c r="M58" s="32"/>
      <c r="N58" s="20">
        <f t="shared" si="40"/>
        <v>0</v>
      </c>
      <c r="O58" s="26"/>
      <c r="P58" s="27">
        <f t="shared" si="47"/>
        <v>0</v>
      </c>
      <c r="Q58" s="32"/>
      <c r="R58" s="20">
        <f t="shared" si="41"/>
        <v>0</v>
      </c>
      <c r="S58" s="26"/>
      <c r="T58" s="27">
        <f t="shared" si="48"/>
        <v>0</v>
      </c>
      <c r="U58" s="32"/>
      <c r="V58" s="20">
        <f t="shared" si="42"/>
        <v>0</v>
      </c>
      <c r="W58" s="26"/>
      <c r="X58" s="27">
        <f t="shared" si="49"/>
        <v>0</v>
      </c>
      <c r="Y58" s="32"/>
      <c r="Z58" s="20">
        <f t="shared" si="43"/>
        <v>0</v>
      </c>
    </row>
    <row r="59" spans="1:26" hidden="1" x14ac:dyDescent="0.25">
      <c r="A59" s="38" t="s">
        <v>15</v>
      </c>
      <c r="B59" s="34"/>
      <c r="C59" s="26"/>
      <c r="D59" s="27">
        <f t="shared" si="44"/>
        <v>0</v>
      </c>
      <c r="E59" s="32"/>
      <c r="F59" s="20">
        <f t="shared" si="38"/>
        <v>0</v>
      </c>
      <c r="G59" s="26"/>
      <c r="H59" s="27">
        <f t="shared" si="45"/>
        <v>0</v>
      </c>
      <c r="I59" s="32"/>
      <c r="J59" s="20">
        <f t="shared" si="39"/>
        <v>0</v>
      </c>
      <c r="K59" s="26"/>
      <c r="L59" s="27">
        <f t="shared" si="46"/>
        <v>0</v>
      </c>
      <c r="M59" s="32"/>
      <c r="N59" s="20">
        <f t="shared" si="40"/>
        <v>0</v>
      </c>
      <c r="O59" s="26"/>
      <c r="P59" s="27">
        <f t="shared" si="47"/>
        <v>0</v>
      </c>
      <c r="Q59" s="32"/>
      <c r="R59" s="20">
        <f t="shared" si="41"/>
        <v>0</v>
      </c>
      <c r="S59" s="26"/>
      <c r="T59" s="27">
        <f t="shared" si="48"/>
        <v>0</v>
      </c>
      <c r="U59" s="32"/>
      <c r="V59" s="20">
        <f t="shared" si="42"/>
        <v>0</v>
      </c>
      <c r="W59" s="26"/>
      <c r="X59" s="27">
        <f t="shared" si="49"/>
        <v>0</v>
      </c>
      <c r="Y59" s="32"/>
      <c r="Z59" s="20">
        <f t="shared" si="43"/>
        <v>0</v>
      </c>
    </row>
    <row r="60" spans="1:26" x14ac:dyDescent="0.25">
      <c r="A60" s="38" t="s">
        <v>16</v>
      </c>
      <c r="B60" s="34"/>
      <c r="C60" s="26"/>
      <c r="D60" s="27">
        <f t="shared" si="44"/>
        <v>0</v>
      </c>
      <c r="E60" s="32"/>
      <c r="F60" s="20">
        <f t="shared" si="38"/>
        <v>0</v>
      </c>
      <c r="G60" s="26"/>
      <c r="H60" s="27">
        <f t="shared" si="45"/>
        <v>0</v>
      </c>
      <c r="I60" s="32"/>
      <c r="J60" s="20">
        <f t="shared" si="39"/>
        <v>0</v>
      </c>
      <c r="K60" s="26"/>
      <c r="L60" s="27">
        <f t="shared" si="46"/>
        <v>0</v>
      </c>
      <c r="M60" s="32"/>
      <c r="N60" s="20">
        <f t="shared" si="40"/>
        <v>0</v>
      </c>
      <c r="O60" s="26"/>
      <c r="P60" s="27">
        <f t="shared" si="47"/>
        <v>0</v>
      </c>
      <c r="Q60" s="32"/>
      <c r="R60" s="20">
        <f t="shared" si="41"/>
        <v>0</v>
      </c>
      <c r="S60" s="26"/>
      <c r="T60" s="27">
        <f t="shared" si="48"/>
        <v>0</v>
      </c>
      <c r="U60" s="32"/>
      <c r="V60" s="20">
        <f t="shared" si="42"/>
        <v>0</v>
      </c>
      <c r="W60" s="26"/>
      <c r="X60" s="27">
        <f t="shared" si="49"/>
        <v>0</v>
      </c>
      <c r="Y60" s="32"/>
      <c r="Z60" s="20">
        <f t="shared" si="43"/>
        <v>0</v>
      </c>
    </row>
    <row r="61" spans="1:26" x14ac:dyDescent="0.25">
      <c r="A61" s="38" t="s">
        <v>17</v>
      </c>
      <c r="B61" s="34"/>
      <c r="C61" s="26"/>
      <c r="D61" s="27">
        <f t="shared" si="44"/>
        <v>0</v>
      </c>
      <c r="E61" s="32"/>
      <c r="F61" s="20">
        <f t="shared" si="38"/>
        <v>0</v>
      </c>
      <c r="G61" s="26"/>
      <c r="H61" s="27">
        <f t="shared" si="45"/>
        <v>0</v>
      </c>
      <c r="I61" s="32"/>
      <c r="J61" s="20">
        <f t="shared" si="39"/>
        <v>0</v>
      </c>
      <c r="K61" s="26"/>
      <c r="L61" s="27">
        <f t="shared" si="46"/>
        <v>0</v>
      </c>
      <c r="M61" s="32"/>
      <c r="N61" s="20">
        <f t="shared" si="40"/>
        <v>0</v>
      </c>
      <c r="O61" s="26"/>
      <c r="P61" s="27">
        <f t="shared" si="47"/>
        <v>0</v>
      </c>
      <c r="Q61" s="32"/>
      <c r="R61" s="20">
        <f t="shared" si="41"/>
        <v>0</v>
      </c>
      <c r="S61" s="26"/>
      <c r="T61" s="27">
        <f t="shared" si="48"/>
        <v>0</v>
      </c>
      <c r="U61" s="32"/>
      <c r="V61" s="20">
        <f t="shared" si="42"/>
        <v>0</v>
      </c>
      <c r="W61" s="26"/>
      <c r="X61" s="27">
        <f t="shared" si="49"/>
        <v>0</v>
      </c>
      <c r="Y61" s="32"/>
      <c r="Z61" s="20">
        <f t="shared" si="43"/>
        <v>0</v>
      </c>
    </row>
    <row r="62" spans="1:26" hidden="1" x14ac:dyDescent="0.25">
      <c r="A62" s="38" t="s">
        <v>18</v>
      </c>
      <c r="B62" s="34"/>
      <c r="C62" s="26"/>
      <c r="D62" s="27">
        <f t="shared" si="44"/>
        <v>0</v>
      </c>
      <c r="E62" s="32"/>
      <c r="F62" s="20">
        <f t="shared" si="38"/>
        <v>0</v>
      </c>
      <c r="G62" s="26"/>
      <c r="H62" s="27">
        <f t="shared" si="45"/>
        <v>0</v>
      </c>
      <c r="I62" s="32"/>
      <c r="J62" s="20">
        <f t="shared" si="39"/>
        <v>0</v>
      </c>
      <c r="K62" s="26"/>
      <c r="L62" s="27">
        <f t="shared" si="46"/>
        <v>0</v>
      </c>
      <c r="M62" s="32"/>
      <c r="N62" s="20">
        <f t="shared" si="40"/>
        <v>0</v>
      </c>
      <c r="O62" s="26"/>
      <c r="P62" s="27">
        <f t="shared" si="47"/>
        <v>0</v>
      </c>
      <c r="Q62" s="32"/>
      <c r="R62" s="20">
        <f t="shared" si="41"/>
        <v>0</v>
      </c>
      <c r="S62" s="26"/>
      <c r="T62" s="27">
        <f t="shared" si="48"/>
        <v>0</v>
      </c>
      <c r="U62" s="32"/>
      <c r="V62" s="20">
        <f t="shared" si="42"/>
        <v>0</v>
      </c>
      <c r="W62" s="26"/>
      <c r="X62" s="27">
        <f t="shared" si="49"/>
        <v>0</v>
      </c>
      <c r="Y62" s="32"/>
      <c r="Z62" s="20">
        <f t="shared" si="43"/>
        <v>0</v>
      </c>
    </row>
    <row r="63" spans="1:26" hidden="1" x14ac:dyDescent="0.25">
      <c r="A63" s="38" t="s">
        <v>19</v>
      </c>
      <c r="B63" s="34"/>
      <c r="C63" s="26"/>
      <c r="D63" s="27">
        <f t="shared" si="44"/>
        <v>0</v>
      </c>
      <c r="E63" s="32"/>
      <c r="F63" s="20">
        <f t="shared" si="38"/>
        <v>0</v>
      </c>
      <c r="G63" s="26"/>
      <c r="H63" s="27">
        <f t="shared" si="45"/>
        <v>0</v>
      </c>
      <c r="I63" s="32"/>
      <c r="J63" s="20">
        <f t="shared" si="39"/>
        <v>0</v>
      </c>
      <c r="K63" s="26"/>
      <c r="L63" s="27">
        <f t="shared" si="46"/>
        <v>0</v>
      </c>
      <c r="M63" s="32"/>
      <c r="N63" s="20">
        <f t="shared" si="40"/>
        <v>0</v>
      </c>
      <c r="O63" s="26"/>
      <c r="P63" s="27">
        <f t="shared" si="47"/>
        <v>0</v>
      </c>
      <c r="Q63" s="32"/>
      <c r="R63" s="20">
        <f t="shared" si="41"/>
        <v>0</v>
      </c>
      <c r="S63" s="26"/>
      <c r="T63" s="27">
        <f t="shared" si="48"/>
        <v>0</v>
      </c>
      <c r="U63" s="32"/>
      <c r="V63" s="20">
        <f t="shared" si="42"/>
        <v>0</v>
      </c>
      <c r="W63" s="26"/>
      <c r="X63" s="27">
        <f t="shared" si="49"/>
        <v>0</v>
      </c>
      <c r="Y63" s="32"/>
      <c r="Z63" s="20">
        <f t="shared" si="43"/>
        <v>0</v>
      </c>
    </row>
    <row r="64" spans="1:26" ht="3" customHeight="1" x14ac:dyDescent="0.25">
      <c r="A64" s="38"/>
      <c r="B64" s="20"/>
      <c r="C64" s="15"/>
      <c r="D64" s="29"/>
      <c r="E64" s="32"/>
      <c r="G64" s="15"/>
      <c r="H64" s="29"/>
      <c r="I64" s="32"/>
      <c r="J64" s="20"/>
      <c r="K64" s="15"/>
      <c r="L64" s="29"/>
      <c r="M64" s="32"/>
      <c r="O64" s="15"/>
      <c r="P64" s="29"/>
      <c r="Q64" s="32"/>
      <c r="S64" s="15"/>
      <c r="T64" s="29"/>
      <c r="U64" s="32"/>
      <c r="W64" s="15"/>
      <c r="X64" s="29"/>
      <c r="Y64" s="32"/>
      <c r="Z64" s="29"/>
    </row>
    <row r="65" spans="1:26" x14ac:dyDescent="0.25">
      <c r="A65" s="38" t="s">
        <v>73</v>
      </c>
      <c r="B65" s="20"/>
      <c r="C65" s="15"/>
      <c r="D65" s="27">
        <f>ROUND(SUM(D54:D64),0)</f>
        <v>0</v>
      </c>
      <c r="E65" s="32"/>
      <c r="G65" s="15"/>
      <c r="H65" s="27">
        <f>ROUND(SUM(H54:H64),0)</f>
        <v>0</v>
      </c>
      <c r="I65" s="32"/>
      <c r="J65" s="20"/>
      <c r="K65" s="15"/>
      <c r="L65" s="27">
        <f>ROUND(SUM(L54:L64),0)</f>
        <v>0</v>
      </c>
      <c r="M65" s="32"/>
      <c r="O65" s="15"/>
      <c r="P65" s="27">
        <f>ROUND(SUM(P54:P64),0)</f>
        <v>0</v>
      </c>
      <c r="Q65" s="32"/>
      <c r="S65" s="15"/>
      <c r="T65" s="27">
        <f>ROUND(SUM(T54:T64),0)</f>
        <v>0</v>
      </c>
      <c r="U65" s="32"/>
      <c r="W65" s="15"/>
      <c r="X65" s="27">
        <f>ROUND(SUM(X54:X64),0)</f>
        <v>0</v>
      </c>
      <c r="Y65" s="32"/>
      <c r="Z65" s="27">
        <f>ROUND(SUM(Z54:Z64),0)</f>
        <v>0</v>
      </c>
    </row>
    <row r="66" spans="1:26" ht="6" customHeight="1" x14ac:dyDescent="0.25">
      <c r="A66" s="38"/>
      <c r="B66" s="20"/>
      <c r="C66" s="15"/>
      <c r="D66" s="27"/>
      <c r="E66" s="32"/>
      <c r="G66" s="15"/>
      <c r="H66" s="27"/>
      <c r="I66" s="32"/>
      <c r="J66" s="20"/>
      <c r="K66" s="15"/>
      <c r="L66" s="27"/>
      <c r="M66" s="32"/>
      <c r="O66" s="15"/>
      <c r="P66" s="27"/>
      <c r="Q66" s="32"/>
      <c r="S66" s="15"/>
      <c r="T66" s="27"/>
      <c r="U66" s="32"/>
      <c r="W66" s="15"/>
      <c r="X66" s="27"/>
      <c r="Y66" s="32"/>
      <c r="Z66" s="27"/>
    </row>
    <row r="67" spans="1:26" x14ac:dyDescent="0.25">
      <c r="A67" s="22" t="s">
        <v>74</v>
      </c>
      <c r="B67" s="33" t="s">
        <v>75</v>
      </c>
      <c r="C67" s="40" t="s">
        <v>62</v>
      </c>
      <c r="D67" s="27"/>
      <c r="E67" s="32"/>
      <c r="F67" s="33" t="s">
        <v>75</v>
      </c>
      <c r="G67" s="40" t="s">
        <v>62</v>
      </c>
      <c r="I67" s="32"/>
      <c r="J67" s="33" t="s">
        <v>75</v>
      </c>
      <c r="K67" s="40" t="s">
        <v>62</v>
      </c>
      <c r="L67" s="27"/>
      <c r="M67" s="32"/>
      <c r="N67" s="33" t="s">
        <v>75</v>
      </c>
      <c r="O67" s="40" t="s">
        <v>62</v>
      </c>
      <c r="P67" s="27"/>
      <c r="Q67" s="32"/>
      <c r="R67" s="33" t="s">
        <v>75</v>
      </c>
      <c r="S67" s="40" t="s">
        <v>62</v>
      </c>
      <c r="T67" s="27"/>
      <c r="U67" s="32"/>
      <c r="V67" s="33" t="s">
        <v>75</v>
      </c>
      <c r="W67" s="40" t="s">
        <v>62</v>
      </c>
      <c r="X67" s="27"/>
      <c r="Y67" s="32"/>
      <c r="Z67" s="20"/>
    </row>
    <row r="68" spans="1:26" x14ac:dyDescent="0.25">
      <c r="A68" s="3" t="s">
        <v>76</v>
      </c>
      <c r="B68" s="41"/>
      <c r="C68" s="42"/>
      <c r="D68" s="43">
        <f>ROUND(B68*C68,0)</f>
        <v>0</v>
      </c>
      <c r="E68" s="32"/>
      <c r="F68" s="44">
        <f>ROUND(B68*(1+$F$4),2)</f>
        <v>0</v>
      </c>
      <c r="G68" s="42"/>
      <c r="H68" s="43">
        <f>ROUND(F68*G68,0)</f>
        <v>0</v>
      </c>
      <c r="I68" s="32"/>
      <c r="J68" s="44">
        <f>ROUND(F68*(1+$F$4),2)</f>
        <v>0</v>
      </c>
      <c r="K68" s="42"/>
      <c r="L68" s="43">
        <f>ROUND(J68*K68,0)</f>
        <v>0</v>
      </c>
      <c r="M68" s="32"/>
      <c r="N68" s="44">
        <f>ROUND(J68*(1+$F$4),2)</f>
        <v>0</v>
      </c>
      <c r="O68" s="42"/>
      <c r="P68" s="43">
        <f>ROUND(N68*O68,0)</f>
        <v>0</v>
      </c>
      <c r="Q68" s="32"/>
      <c r="R68" s="44">
        <f>ROUND(N68*(1+$F$4),2)</f>
        <v>0</v>
      </c>
      <c r="S68" s="42"/>
      <c r="T68" s="43">
        <f>ROUND(R68*S68,0)</f>
        <v>0</v>
      </c>
      <c r="U68" s="32"/>
      <c r="V68" s="44">
        <f>ROUND(R68*(1+$F$4),2)</f>
        <v>0</v>
      </c>
      <c r="W68" s="42"/>
      <c r="X68" s="43">
        <f>ROUND(V68*W68,0)</f>
        <v>0</v>
      </c>
      <c r="Y68" s="32"/>
      <c r="Z68" s="20">
        <f>ROUND(H68+L68+P68+T68+X68,0)</f>
        <v>0</v>
      </c>
    </row>
    <row r="69" spans="1:26" x14ac:dyDescent="0.25">
      <c r="A69" s="3" t="s">
        <v>77</v>
      </c>
      <c r="B69" s="41"/>
      <c r="C69" s="42"/>
      <c r="D69" s="43">
        <f>ROUND(B69*C69,0)</f>
        <v>0</v>
      </c>
      <c r="E69" s="32"/>
      <c r="F69" s="44">
        <f>ROUND(B69*(1+$F$4),2)</f>
        <v>0</v>
      </c>
      <c r="G69" s="42"/>
      <c r="H69" s="43">
        <f>ROUND(F69*G69,0)</f>
        <v>0</v>
      </c>
      <c r="I69" s="32"/>
      <c r="J69" s="44">
        <f>ROUND(F69*(1+$F$4),2)</f>
        <v>0</v>
      </c>
      <c r="K69" s="42"/>
      <c r="L69" s="43">
        <f>ROUND(J69*K69,0)</f>
        <v>0</v>
      </c>
      <c r="M69" s="32"/>
      <c r="N69" s="44">
        <f>ROUND(J69*(1+$F$4),2)</f>
        <v>0</v>
      </c>
      <c r="O69" s="42"/>
      <c r="P69" s="43">
        <f>ROUND(N69*O69,0)</f>
        <v>0</v>
      </c>
      <c r="Q69" s="32"/>
      <c r="R69" s="44">
        <f>ROUND(N69*(1+$F$4),2)</f>
        <v>0</v>
      </c>
      <c r="S69" s="42"/>
      <c r="T69" s="43">
        <f>ROUND(R69*S69,0)</f>
        <v>0</v>
      </c>
      <c r="U69" s="32"/>
      <c r="V69" s="44">
        <f>ROUND(R69*(1+$F$4),2)</f>
        <v>0</v>
      </c>
      <c r="W69" s="42"/>
      <c r="X69" s="43">
        <f>ROUND(V69*W69,0)</f>
        <v>0</v>
      </c>
      <c r="Y69" s="32"/>
      <c r="Z69" s="20">
        <f>ROUND(H69+L69+P69+T69+X69,0)</f>
        <v>0</v>
      </c>
    </row>
    <row r="70" spans="1:26" ht="3" customHeight="1" x14ac:dyDescent="0.25">
      <c r="B70" s="33"/>
      <c r="C70" s="40"/>
      <c r="D70" s="29"/>
      <c r="E70" s="32"/>
      <c r="F70" s="33"/>
      <c r="G70" s="40"/>
      <c r="H70" s="29"/>
      <c r="I70" s="32"/>
      <c r="J70" s="33"/>
      <c r="K70" s="40"/>
      <c r="L70" s="29"/>
      <c r="M70" s="32"/>
      <c r="N70" s="33"/>
      <c r="O70" s="40"/>
      <c r="P70" s="29"/>
      <c r="Q70" s="32"/>
      <c r="R70" s="33"/>
      <c r="S70" s="40"/>
      <c r="T70" s="29"/>
      <c r="U70" s="32"/>
      <c r="V70" s="33"/>
      <c r="W70" s="40"/>
      <c r="X70" s="29"/>
      <c r="Y70" s="32"/>
      <c r="Z70" s="29"/>
    </row>
    <row r="71" spans="1:26" x14ac:dyDescent="0.25">
      <c r="A71" s="3" t="s">
        <v>78</v>
      </c>
      <c r="B71" s="44"/>
      <c r="C71" s="45"/>
      <c r="D71" s="27">
        <f>ROUND(SUM(D68:D70),0)</f>
        <v>0</v>
      </c>
      <c r="E71" s="32"/>
      <c r="G71" s="15"/>
      <c r="H71" s="27">
        <f>ROUND(SUM(H68:H70),0)</f>
        <v>0</v>
      </c>
      <c r="I71" s="32"/>
      <c r="J71" s="20"/>
      <c r="K71" s="15"/>
      <c r="L71" s="27">
        <f>ROUND(SUM(L68:L70),0)</f>
        <v>0</v>
      </c>
      <c r="M71" s="32"/>
      <c r="O71" s="15"/>
      <c r="P71" s="27">
        <f>ROUND(SUM(P68:P70),0)</f>
        <v>0</v>
      </c>
      <c r="Q71" s="32"/>
      <c r="S71" s="15"/>
      <c r="T71" s="27">
        <f>ROUND(SUM(T68:T70),0)</f>
        <v>0</v>
      </c>
      <c r="U71" s="32"/>
      <c r="W71" s="15"/>
      <c r="X71" s="27">
        <f>ROUND(SUM(X68:X70),0)</f>
        <v>0</v>
      </c>
      <c r="Y71" s="32"/>
      <c r="Z71" s="27">
        <f>ROUND(SUM(Z68:Z70),0)</f>
        <v>0</v>
      </c>
    </row>
    <row r="72" spans="1:26" ht="6" customHeight="1" x14ac:dyDescent="0.25">
      <c r="B72" s="44"/>
      <c r="C72" s="45"/>
      <c r="D72" s="27"/>
      <c r="E72" s="32"/>
      <c r="G72" s="15"/>
      <c r="H72" s="27"/>
      <c r="I72" s="32"/>
      <c r="J72" s="20"/>
      <c r="K72" s="15"/>
      <c r="L72" s="27"/>
      <c r="M72" s="32"/>
      <c r="O72" s="15"/>
      <c r="P72" s="27"/>
      <c r="Q72" s="32"/>
      <c r="S72" s="15"/>
      <c r="T72" s="27"/>
      <c r="U72" s="32"/>
      <c r="W72" s="15"/>
      <c r="X72" s="27"/>
      <c r="Y72" s="32"/>
      <c r="Z72" s="27"/>
    </row>
    <row r="73" spans="1:26" x14ac:dyDescent="0.25">
      <c r="A73" s="22" t="s">
        <v>79</v>
      </c>
      <c r="B73" s="33" t="s">
        <v>80</v>
      </c>
      <c r="C73" s="40" t="s">
        <v>81</v>
      </c>
      <c r="D73" s="27"/>
      <c r="E73" s="32"/>
      <c r="F73" s="33" t="s">
        <v>80</v>
      </c>
      <c r="G73" s="40" t="s">
        <v>81</v>
      </c>
      <c r="I73" s="32"/>
      <c r="J73" s="33" t="s">
        <v>80</v>
      </c>
      <c r="K73" s="40" t="s">
        <v>81</v>
      </c>
      <c r="L73" s="27"/>
      <c r="M73" s="32"/>
      <c r="N73" s="33" t="s">
        <v>80</v>
      </c>
      <c r="O73" s="40" t="s">
        <v>81</v>
      </c>
      <c r="P73" s="27"/>
      <c r="Q73" s="32"/>
      <c r="R73" s="33" t="s">
        <v>80</v>
      </c>
      <c r="S73" s="40" t="s">
        <v>81</v>
      </c>
      <c r="T73" s="27"/>
      <c r="U73" s="32"/>
      <c r="V73" s="33" t="s">
        <v>80</v>
      </c>
      <c r="W73" s="40" t="s">
        <v>81</v>
      </c>
      <c r="X73" s="27"/>
      <c r="Y73" s="32"/>
      <c r="Z73" s="20"/>
    </row>
    <row r="74" spans="1:26" x14ac:dyDescent="0.25">
      <c r="A74" s="3" t="s">
        <v>82</v>
      </c>
      <c r="B74" s="41"/>
      <c r="C74" s="42"/>
      <c r="D74" s="43">
        <f>ROUND(B74*C74,0)</f>
        <v>0</v>
      </c>
      <c r="E74" s="32"/>
      <c r="F74" s="44">
        <f>ROUND(B74*(1+$F$4),2)</f>
        <v>0</v>
      </c>
      <c r="G74" s="42"/>
      <c r="H74" s="43">
        <f>ROUND(F74*G74,0)</f>
        <v>0</v>
      </c>
      <c r="I74" s="32"/>
      <c r="J74" s="44">
        <f>ROUND(F74*(1+$F$4),2)</f>
        <v>0</v>
      </c>
      <c r="K74" s="42"/>
      <c r="L74" s="43">
        <f>ROUND(J74*K74,0)</f>
        <v>0</v>
      </c>
      <c r="M74" s="32"/>
      <c r="N74" s="44">
        <f>ROUND(J74*(1+$F$4),2)</f>
        <v>0</v>
      </c>
      <c r="O74" s="42"/>
      <c r="P74" s="43">
        <f>ROUND(N74*O74,0)</f>
        <v>0</v>
      </c>
      <c r="Q74" s="32"/>
      <c r="R74" s="44">
        <f>ROUND(N74*(1+$F$4),2)</f>
        <v>0</v>
      </c>
      <c r="S74" s="42"/>
      <c r="T74" s="43">
        <f>ROUND(R74*S74,0)</f>
        <v>0</v>
      </c>
      <c r="U74" s="32"/>
      <c r="V74" s="44">
        <f>ROUND(R74*(1+$F$4),2)</f>
        <v>0</v>
      </c>
      <c r="W74" s="42"/>
      <c r="X74" s="43">
        <f>ROUND(V74*W74,0)</f>
        <v>0</v>
      </c>
      <c r="Y74" s="32"/>
      <c r="Z74" s="20">
        <f>ROUND(H74+L74+P74+T74+X74,0)</f>
        <v>0</v>
      </c>
    </row>
    <row r="75" spans="1:26" x14ac:dyDescent="0.25">
      <c r="A75" s="3" t="s">
        <v>83</v>
      </c>
      <c r="B75" s="41"/>
      <c r="C75" s="42"/>
      <c r="D75" s="43">
        <f>ROUND(B75*C75,0)</f>
        <v>0</v>
      </c>
      <c r="E75" s="32"/>
      <c r="F75" s="44">
        <f>ROUND(B75*(1+$F$4),2)</f>
        <v>0</v>
      </c>
      <c r="G75" s="42"/>
      <c r="H75" s="43">
        <f>ROUND(F75*G75,0)</f>
        <v>0</v>
      </c>
      <c r="I75" s="32"/>
      <c r="J75" s="44">
        <f>ROUND(F75*(1+$F$4),2)</f>
        <v>0</v>
      </c>
      <c r="K75" s="42"/>
      <c r="L75" s="43">
        <f>ROUND(J75*K75,0)</f>
        <v>0</v>
      </c>
      <c r="M75" s="32"/>
      <c r="N75" s="44">
        <f>ROUND(J75*(1+$F$4),2)</f>
        <v>0</v>
      </c>
      <c r="O75" s="42"/>
      <c r="P75" s="43">
        <f>ROUND(N75*O75,0)</f>
        <v>0</v>
      </c>
      <c r="Q75" s="32"/>
      <c r="R75" s="44">
        <f>ROUND(N75*(1+$F$4),2)</f>
        <v>0</v>
      </c>
      <c r="S75" s="42"/>
      <c r="T75" s="43">
        <f>ROUND(R75*S75,0)</f>
        <v>0</v>
      </c>
      <c r="U75" s="32"/>
      <c r="V75" s="44">
        <f>ROUND(R75*(1+$F$4),2)</f>
        <v>0</v>
      </c>
      <c r="W75" s="42"/>
      <c r="X75" s="43">
        <f>ROUND(V75*W75,0)</f>
        <v>0</v>
      </c>
      <c r="Y75" s="32"/>
      <c r="Z75" s="20">
        <f>ROUND(H75+L75+P75+T75+X75,0)</f>
        <v>0</v>
      </c>
    </row>
    <row r="76" spans="1:26" ht="3" customHeight="1" x14ac:dyDescent="0.25">
      <c r="B76" s="33"/>
      <c r="C76" s="40"/>
      <c r="D76" s="29"/>
      <c r="E76" s="32"/>
      <c r="F76" s="33"/>
      <c r="G76" s="40"/>
      <c r="H76" s="29"/>
      <c r="I76" s="32"/>
      <c r="J76" s="33"/>
      <c r="K76" s="40"/>
      <c r="L76" s="29"/>
      <c r="M76" s="32"/>
      <c r="N76" s="33"/>
      <c r="O76" s="40"/>
      <c r="P76" s="29"/>
      <c r="Q76" s="32"/>
      <c r="R76" s="33"/>
      <c r="S76" s="40"/>
      <c r="T76" s="29"/>
      <c r="U76" s="32"/>
      <c r="V76" s="33"/>
      <c r="W76" s="40"/>
      <c r="X76" s="29"/>
      <c r="Y76" s="32"/>
      <c r="Z76" s="29"/>
    </row>
    <row r="77" spans="1:26" x14ac:dyDescent="0.25">
      <c r="A77" s="3" t="s">
        <v>84</v>
      </c>
      <c r="B77" s="44"/>
      <c r="C77" s="45"/>
      <c r="D77" s="27">
        <f>ROUND(SUM(D74:D76),0)</f>
        <v>0</v>
      </c>
      <c r="E77" s="32"/>
      <c r="G77" s="15"/>
      <c r="H77" s="27">
        <f>ROUND(SUM(H74:H76),0)</f>
        <v>0</v>
      </c>
      <c r="I77" s="32"/>
      <c r="J77" s="20"/>
      <c r="K77" s="15"/>
      <c r="L77" s="27">
        <f>ROUND(SUM(L74:L76),0)</f>
        <v>0</v>
      </c>
      <c r="M77" s="32"/>
      <c r="O77" s="15"/>
      <c r="P77" s="27">
        <f>ROUND(SUM(P74:P76),0)</f>
        <v>0</v>
      </c>
      <c r="Q77" s="32"/>
      <c r="S77" s="15"/>
      <c r="T77" s="27">
        <f>ROUND(SUM(T74:T76),0)</f>
        <v>0</v>
      </c>
      <c r="U77" s="32"/>
      <c r="W77" s="15"/>
      <c r="X77" s="27">
        <f>ROUND(SUM(X74:X76),0)</f>
        <v>0</v>
      </c>
      <c r="Y77" s="32"/>
      <c r="Z77" s="27">
        <f>ROUND(SUM(Z74:Z76),0)</f>
        <v>0</v>
      </c>
    </row>
    <row r="78" spans="1:26" ht="6" customHeight="1" x14ac:dyDescent="0.25">
      <c r="B78" s="44"/>
      <c r="C78" s="45"/>
      <c r="D78" s="27"/>
      <c r="E78" s="32"/>
      <c r="G78" s="15"/>
      <c r="H78" s="27"/>
      <c r="I78" s="32"/>
      <c r="J78" s="20"/>
      <c r="K78" s="15"/>
      <c r="L78" s="27"/>
      <c r="M78" s="32"/>
      <c r="O78" s="15"/>
      <c r="P78" s="27"/>
      <c r="Q78" s="32"/>
      <c r="S78" s="15"/>
      <c r="T78" s="27"/>
      <c r="U78" s="32"/>
      <c r="W78" s="15"/>
      <c r="X78" s="27"/>
      <c r="Y78" s="32"/>
      <c r="Z78" s="27"/>
    </row>
    <row r="79" spans="1:26" x14ac:dyDescent="0.25">
      <c r="A79" s="106" t="s">
        <v>7</v>
      </c>
      <c r="B79" s="33" t="s">
        <v>80</v>
      </c>
      <c r="C79" s="40" t="s">
        <v>81</v>
      </c>
      <c r="D79" s="27"/>
      <c r="E79" s="32"/>
      <c r="F79" s="33" t="s">
        <v>80</v>
      </c>
      <c r="G79" s="40" t="s">
        <v>81</v>
      </c>
      <c r="I79" s="32"/>
      <c r="J79" s="33" t="s">
        <v>80</v>
      </c>
      <c r="K79" s="40" t="s">
        <v>81</v>
      </c>
      <c r="L79" s="27"/>
      <c r="M79" s="32"/>
      <c r="N79" s="33" t="s">
        <v>80</v>
      </c>
      <c r="O79" s="40" t="s">
        <v>81</v>
      </c>
      <c r="P79" s="27"/>
      <c r="Q79" s="32"/>
      <c r="R79" s="33" t="s">
        <v>80</v>
      </c>
      <c r="S79" s="40" t="s">
        <v>81</v>
      </c>
      <c r="T79" s="27"/>
      <c r="U79" s="32"/>
      <c r="V79" s="33" t="s">
        <v>80</v>
      </c>
      <c r="W79" s="40" t="s">
        <v>81</v>
      </c>
      <c r="X79" s="27"/>
      <c r="Y79" s="32"/>
      <c r="Z79" s="20"/>
    </row>
    <row r="80" spans="1:26" x14ac:dyDescent="0.25">
      <c r="B80" s="41"/>
      <c r="C80" s="42"/>
      <c r="D80" s="43">
        <f>ROUND(B80*C80,0)</f>
        <v>0</v>
      </c>
      <c r="E80" s="32"/>
      <c r="F80" s="44">
        <f>ROUND(B80*(1+$F$4),2)</f>
        <v>0</v>
      </c>
      <c r="G80" s="42"/>
      <c r="H80" s="43">
        <f>ROUND(F80*G80,0)</f>
        <v>0</v>
      </c>
      <c r="I80" s="32"/>
      <c r="J80" s="44">
        <f>ROUND(F80*(1+$F$4),2)</f>
        <v>0</v>
      </c>
      <c r="K80" s="42"/>
      <c r="L80" s="43">
        <f>ROUND(J80*K80,0)</f>
        <v>0</v>
      </c>
      <c r="M80" s="32"/>
      <c r="N80" s="44">
        <f>ROUND(J80*(1+$F$4),2)</f>
        <v>0</v>
      </c>
      <c r="O80" s="42"/>
      <c r="P80" s="43">
        <f>ROUND(N80*O80,0)</f>
        <v>0</v>
      </c>
      <c r="Q80" s="32"/>
      <c r="R80" s="44">
        <f>ROUND(N80*(1+$F$4),2)</f>
        <v>0</v>
      </c>
      <c r="S80" s="42"/>
      <c r="T80" s="43">
        <f>ROUND(R80*S80,0)</f>
        <v>0</v>
      </c>
      <c r="U80" s="32"/>
      <c r="V80" s="44">
        <f>ROUND(R80*(1+$F$4),2)</f>
        <v>0</v>
      </c>
      <c r="W80" s="42"/>
      <c r="X80" s="43">
        <f>ROUND(V80*W80,0)</f>
        <v>0</v>
      </c>
      <c r="Y80" s="32"/>
      <c r="Z80" s="20">
        <f>ROUND(H80+L80+P80+T80+X80,0)</f>
        <v>0</v>
      </c>
    </row>
    <row r="81" spans="1:26" x14ac:dyDescent="0.25">
      <c r="B81" s="41"/>
      <c r="C81" s="42"/>
      <c r="D81" s="43">
        <f>ROUND(B81*C81,0)</f>
        <v>0</v>
      </c>
      <c r="E81" s="32"/>
      <c r="F81" s="44">
        <f>ROUND(B81*(1+$F$4),2)</f>
        <v>0</v>
      </c>
      <c r="G81" s="42"/>
      <c r="H81" s="43">
        <f>ROUND(F81*G81,0)</f>
        <v>0</v>
      </c>
      <c r="I81" s="32"/>
      <c r="J81" s="44">
        <f>ROUND(F81*(1+$F$4),2)</f>
        <v>0</v>
      </c>
      <c r="K81" s="42"/>
      <c r="L81" s="43">
        <f>ROUND(J81*K81,0)</f>
        <v>0</v>
      </c>
      <c r="M81" s="32"/>
      <c r="N81" s="44">
        <f>ROUND(J81*(1+$F$4),2)</f>
        <v>0</v>
      </c>
      <c r="O81" s="42"/>
      <c r="P81" s="43">
        <f>ROUND(N81*O81,0)</f>
        <v>0</v>
      </c>
      <c r="Q81" s="32"/>
      <c r="R81" s="44">
        <f>ROUND(N81*(1+$F$4),2)</f>
        <v>0</v>
      </c>
      <c r="S81" s="42"/>
      <c r="T81" s="43">
        <f>ROUND(R81*S81,0)</f>
        <v>0</v>
      </c>
      <c r="U81" s="32"/>
      <c r="V81" s="44">
        <f>ROUND(R81*(1+$F$4),2)</f>
        <v>0</v>
      </c>
      <c r="W81" s="42"/>
      <c r="X81" s="43">
        <f>ROUND(V81*W81,0)</f>
        <v>0</v>
      </c>
      <c r="Y81" s="32"/>
      <c r="Z81" s="20">
        <f>ROUND(H81+L81+P81+T81+X81,0)</f>
        <v>0</v>
      </c>
    </row>
    <row r="82" spans="1:26" x14ac:dyDescent="0.25">
      <c r="B82" s="33"/>
      <c r="C82" s="40"/>
      <c r="D82" s="29"/>
      <c r="E82" s="32"/>
      <c r="F82" s="33"/>
      <c r="G82" s="40"/>
      <c r="H82" s="29"/>
      <c r="I82" s="32"/>
      <c r="J82" s="33"/>
      <c r="K82" s="40"/>
      <c r="L82" s="29"/>
      <c r="M82" s="32"/>
      <c r="N82" s="33"/>
      <c r="O82" s="40"/>
      <c r="P82" s="29"/>
      <c r="Q82" s="32"/>
      <c r="R82" s="33"/>
      <c r="S82" s="40"/>
      <c r="T82" s="29"/>
      <c r="U82" s="32"/>
      <c r="V82" s="33"/>
      <c r="W82" s="40"/>
      <c r="X82" s="29"/>
      <c r="Y82" s="32"/>
      <c r="Z82" s="29"/>
    </row>
    <row r="83" spans="1:26" x14ac:dyDescent="0.25">
      <c r="B83" s="44"/>
      <c r="C83" s="45"/>
      <c r="D83" s="27">
        <f>ROUND(SUM(D80:D82),0)</f>
        <v>0</v>
      </c>
      <c r="E83" s="32"/>
      <c r="G83" s="15"/>
      <c r="H83" s="27">
        <f>ROUND(SUM(H80:H82),0)</f>
        <v>0</v>
      </c>
      <c r="I83" s="32"/>
      <c r="J83" s="20"/>
      <c r="K83" s="15"/>
      <c r="L83" s="27">
        <f>ROUND(SUM(L80:L82),0)</f>
        <v>0</v>
      </c>
      <c r="M83" s="32"/>
      <c r="O83" s="15"/>
      <c r="P83" s="27">
        <f>ROUND(SUM(P80:P82),0)</f>
        <v>0</v>
      </c>
      <c r="Q83" s="32"/>
      <c r="S83" s="15"/>
      <c r="T83" s="27">
        <f>ROUND(SUM(T80:T82),0)</f>
        <v>0</v>
      </c>
      <c r="U83" s="32"/>
      <c r="W83" s="15"/>
      <c r="X83" s="27">
        <f>ROUND(SUM(X80:X82),0)</f>
        <v>0</v>
      </c>
      <c r="Y83" s="32"/>
      <c r="Z83" s="27">
        <f>ROUND(SUM(Z80:Z82),0)</f>
        <v>0</v>
      </c>
    </row>
    <row r="84" spans="1:26" x14ac:dyDescent="0.25">
      <c r="B84" s="44"/>
      <c r="C84" s="45"/>
      <c r="D84" s="27"/>
      <c r="E84" s="32"/>
      <c r="G84" s="15"/>
      <c r="H84" s="27"/>
      <c r="I84" s="32"/>
      <c r="J84" s="20"/>
      <c r="K84" s="15"/>
      <c r="L84" s="27"/>
      <c r="M84" s="32"/>
      <c r="O84" s="15"/>
      <c r="P84" s="27"/>
      <c r="Q84" s="32"/>
      <c r="S84" s="15"/>
      <c r="T84" s="27"/>
      <c r="U84" s="32"/>
      <c r="W84" s="15"/>
      <c r="X84" s="27"/>
      <c r="Y84" s="32"/>
      <c r="Z84" s="27"/>
    </row>
    <row r="85" spans="1:26" x14ac:dyDescent="0.25">
      <c r="A85" s="38"/>
      <c r="B85" s="46" t="s">
        <v>85</v>
      </c>
      <c r="C85" s="33" t="s">
        <v>86</v>
      </c>
      <c r="D85" s="43"/>
      <c r="E85" s="32"/>
      <c r="F85" s="46" t="s">
        <v>85</v>
      </c>
      <c r="G85" s="33" t="s">
        <v>86</v>
      </c>
      <c r="H85" s="27"/>
      <c r="I85" s="32"/>
      <c r="J85" s="46" t="s">
        <v>85</v>
      </c>
      <c r="K85" s="33" t="s">
        <v>86</v>
      </c>
      <c r="L85" s="43"/>
      <c r="M85" s="32"/>
      <c r="N85" s="46" t="s">
        <v>85</v>
      </c>
      <c r="O85" s="33" t="s">
        <v>86</v>
      </c>
      <c r="P85" s="43"/>
      <c r="Q85" s="32"/>
      <c r="R85" s="46" t="s">
        <v>85</v>
      </c>
      <c r="S85" s="33" t="s">
        <v>86</v>
      </c>
      <c r="T85" s="43"/>
      <c r="U85" s="32"/>
      <c r="V85" s="46" t="s">
        <v>85</v>
      </c>
      <c r="W85" s="33" t="s">
        <v>86</v>
      </c>
      <c r="X85" s="43"/>
      <c r="Y85" s="32"/>
      <c r="Z85" s="27"/>
    </row>
    <row r="86" spans="1:26" x14ac:dyDescent="0.25">
      <c r="A86" s="38" t="s">
        <v>87</v>
      </c>
      <c r="B86" s="89">
        <v>276.73</v>
      </c>
      <c r="C86" s="47"/>
      <c r="D86" s="43">
        <f>ROUND(B86*C86,0)</f>
        <v>0</v>
      </c>
      <c r="E86" s="32"/>
      <c r="F86" s="89">
        <v>319.97000000000003</v>
      </c>
      <c r="G86" s="47"/>
      <c r="H86" s="43">
        <f>ROUND(F86*G86,0)</f>
        <v>0</v>
      </c>
      <c r="I86" s="32"/>
      <c r="J86" s="89">
        <f>ROUND(F86*(1+$F$5),2)</f>
        <v>339.17</v>
      </c>
      <c r="K86" s="47"/>
      <c r="L86" s="43">
        <f>ROUND(J86*K86,0)</f>
        <v>0</v>
      </c>
      <c r="M86" s="32"/>
      <c r="N86" s="89">
        <f>ROUND(J86*(1+$F$5),2)</f>
        <v>359.52</v>
      </c>
      <c r="O86" s="47"/>
      <c r="P86" s="43">
        <f>ROUND(N86*O86,0)</f>
        <v>0</v>
      </c>
      <c r="Q86" s="32"/>
      <c r="R86" s="89">
        <f>ROUND(N86*(1+$F$5),2)</f>
        <v>381.09</v>
      </c>
      <c r="S86" s="47"/>
      <c r="T86" s="43">
        <f>ROUND(R86*S86,0)</f>
        <v>0</v>
      </c>
      <c r="U86" s="32"/>
      <c r="V86" s="89">
        <f>ROUND(R86*(1+$F$5),2)</f>
        <v>403.96</v>
      </c>
      <c r="W86" s="47"/>
      <c r="X86" s="43">
        <f>ROUND(V86*W86,0)</f>
        <v>0</v>
      </c>
      <c r="Y86" s="32"/>
      <c r="Z86" s="20">
        <f>ROUND(H86+L86+P86+T86+X86,0)</f>
        <v>0</v>
      </c>
    </row>
    <row r="87" spans="1:26" ht="6" customHeight="1" x14ac:dyDescent="0.25">
      <c r="A87" s="15"/>
      <c r="B87" s="20"/>
      <c r="C87" s="15"/>
      <c r="D87" s="27"/>
      <c r="E87" s="32"/>
      <c r="H87" s="27"/>
      <c r="I87" s="32"/>
      <c r="J87" s="20"/>
      <c r="K87" s="15"/>
      <c r="L87" s="27"/>
      <c r="M87" s="32"/>
      <c r="O87" s="15"/>
      <c r="P87" s="27"/>
      <c r="Q87" s="32"/>
      <c r="S87" s="15"/>
      <c r="T87" s="27"/>
      <c r="U87" s="32"/>
      <c r="W87" s="15"/>
      <c r="X87" s="27"/>
      <c r="Y87" s="32"/>
      <c r="Z87" s="27"/>
    </row>
    <row r="88" spans="1:26" x14ac:dyDescent="0.25">
      <c r="C88" s="24" t="s">
        <v>88</v>
      </c>
      <c r="D88" s="27"/>
      <c r="E88" s="32"/>
      <c r="G88" s="24" t="s">
        <v>88</v>
      </c>
      <c r="I88" s="32"/>
      <c r="K88" s="24" t="s">
        <v>88</v>
      </c>
      <c r="L88" s="27"/>
      <c r="M88" s="32"/>
      <c r="O88" s="24" t="s">
        <v>88</v>
      </c>
      <c r="P88" s="27"/>
      <c r="Q88" s="32"/>
      <c r="S88" s="24" t="s">
        <v>88</v>
      </c>
      <c r="T88" s="27"/>
      <c r="U88" s="32"/>
      <c r="W88" s="24" t="s">
        <v>88</v>
      </c>
      <c r="X88" s="27"/>
      <c r="Y88" s="32"/>
      <c r="Z88" s="20"/>
    </row>
    <row r="89" spans="1:26" x14ac:dyDescent="0.25">
      <c r="A89" s="19" t="s">
        <v>89</v>
      </c>
      <c r="B89" s="24" t="s">
        <v>90</v>
      </c>
      <c r="C89" s="24" t="s">
        <v>91</v>
      </c>
      <c r="D89" s="27"/>
      <c r="E89" s="32"/>
      <c r="F89" s="24" t="s">
        <v>90</v>
      </c>
      <c r="G89" s="24" t="s">
        <v>91</v>
      </c>
      <c r="I89" s="32"/>
      <c r="J89" s="24" t="s">
        <v>90</v>
      </c>
      <c r="K89" s="24" t="s">
        <v>91</v>
      </c>
      <c r="L89" s="27"/>
      <c r="M89" s="32"/>
      <c r="N89" s="24" t="s">
        <v>90</v>
      </c>
      <c r="O89" s="24" t="s">
        <v>91</v>
      </c>
      <c r="P89" s="27"/>
      <c r="Q89" s="32"/>
      <c r="R89" s="24" t="s">
        <v>90</v>
      </c>
      <c r="S89" s="24" t="s">
        <v>91</v>
      </c>
      <c r="T89" s="27"/>
      <c r="U89" s="32"/>
      <c r="V89" s="24" t="s">
        <v>90</v>
      </c>
      <c r="W89" s="24" t="s">
        <v>91</v>
      </c>
      <c r="X89" s="27"/>
      <c r="Y89" s="32"/>
      <c r="Z89" s="20"/>
    </row>
    <row r="90" spans="1:26" x14ac:dyDescent="0.25">
      <c r="A90" s="3" t="s">
        <v>55</v>
      </c>
      <c r="B90" s="48">
        <v>0.189</v>
      </c>
      <c r="C90" s="18"/>
      <c r="D90" s="27">
        <f>ROUND(D24*B90,0)</f>
        <v>0</v>
      </c>
      <c r="E90" s="32"/>
      <c r="F90" s="48">
        <v>0.22</v>
      </c>
      <c r="H90" s="27">
        <f>ROUND(H23*F90,0)</f>
        <v>0</v>
      </c>
      <c r="I90" s="32"/>
      <c r="J90" s="130">
        <v>0.22</v>
      </c>
      <c r="K90" s="18"/>
      <c r="L90" s="27">
        <f>ROUND(L23*J90,0)</f>
        <v>0</v>
      </c>
      <c r="M90" s="32"/>
      <c r="N90" s="130">
        <v>0.22</v>
      </c>
      <c r="O90" s="18"/>
      <c r="P90" s="27">
        <f>ROUND(P23*N90,0)</f>
        <v>0</v>
      </c>
      <c r="Q90" s="32"/>
      <c r="R90" s="130">
        <v>0.22</v>
      </c>
      <c r="S90" s="18"/>
      <c r="T90" s="27">
        <f>ROUND(T23*R90,0)</f>
        <v>0</v>
      </c>
      <c r="U90" s="32"/>
      <c r="V90" s="130">
        <v>0.22</v>
      </c>
      <c r="W90" s="18"/>
      <c r="X90" s="27">
        <f>ROUND(X23*V90,0)</f>
        <v>0</v>
      </c>
      <c r="Y90" s="32"/>
      <c r="Z90" s="20">
        <f t="shared" ref="Z90:Z95" si="50">ROUND(H90+L90+P90+T90+X90,0)</f>
        <v>0</v>
      </c>
    </row>
    <row r="91" spans="1:26" x14ac:dyDescent="0.25">
      <c r="A91" s="3" t="s">
        <v>92</v>
      </c>
      <c r="B91" s="48">
        <v>0.28999999999999998</v>
      </c>
      <c r="C91" s="18"/>
      <c r="D91" s="27">
        <f>ROUND(D39*B91,0)</f>
        <v>0</v>
      </c>
      <c r="E91" s="32"/>
      <c r="F91" s="48">
        <v>0.29299999999999998</v>
      </c>
      <c r="H91" s="27">
        <f>ROUND(H38*F91,0)</f>
        <v>0</v>
      </c>
      <c r="I91" s="32"/>
      <c r="J91" s="130">
        <v>0.29499999999999998</v>
      </c>
      <c r="K91" s="18"/>
      <c r="L91" s="27">
        <f>ROUND(L38*J91,0)</f>
        <v>0</v>
      </c>
      <c r="M91" s="32"/>
      <c r="N91" s="130">
        <v>0.29699999999999999</v>
      </c>
      <c r="O91" s="18"/>
      <c r="P91" s="27">
        <f>ROUND(P38*N91,0)</f>
        <v>0</v>
      </c>
      <c r="Q91" s="32"/>
      <c r="R91" s="130">
        <v>0.39900000000000002</v>
      </c>
      <c r="S91" s="18"/>
      <c r="T91" s="27">
        <f>ROUND(T38*R91,0)</f>
        <v>0</v>
      </c>
      <c r="U91" s="32"/>
      <c r="V91" s="130">
        <v>0.39900000000000002</v>
      </c>
      <c r="W91" s="18"/>
      <c r="X91" s="27">
        <f>ROUND(X38*V91,0)</f>
        <v>0</v>
      </c>
      <c r="Y91" s="32"/>
      <c r="Z91" s="20">
        <f t="shared" si="50"/>
        <v>0</v>
      </c>
    </row>
    <row r="92" spans="1:26" x14ac:dyDescent="0.25">
      <c r="A92" s="3" t="s">
        <v>66</v>
      </c>
      <c r="B92" s="48">
        <v>0.32500000000000001</v>
      </c>
      <c r="C92" s="18"/>
      <c r="D92" s="27">
        <f>ROUND(D52*B92,0)</f>
        <v>0</v>
      </c>
      <c r="E92" s="32"/>
      <c r="F92" s="48">
        <v>0.35599999999999998</v>
      </c>
      <c r="H92" s="27">
        <f>ROUND(H51*F92,0)</f>
        <v>0</v>
      </c>
      <c r="I92" s="32"/>
      <c r="J92" s="130">
        <v>0.36099999999999999</v>
      </c>
      <c r="K92" s="18"/>
      <c r="L92" s="27">
        <f>ROUND(L51*J92,0)</f>
        <v>0</v>
      </c>
      <c r="M92" s="32"/>
      <c r="N92" s="130">
        <v>0.36599999999999999</v>
      </c>
      <c r="O92" s="18"/>
      <c r="P92" s="27">
        <f>ROUND(P51*N92,0)</f>
        <v>0</v>
      </c>
      <c r="Q92" s="32"/>
      <c r="R92" s="130">
        <v>0.372</v>
      </c>
      <c r="S92" s="18"/>
      <c r="T92" s="27">
        <f>ROUND(T51*R92,0)</f>
        <v>0</v>
      </c>
      <c r="U92" s="32"/>
      <c r="V92" s="130">
        <v>0.372</v>
      </c>
      <c r="W92" s="18"/>
      <c r="X92" s="27">
        <f>ROUND(X51*V92,0)</f>
        <v>0</v>
      </c>
      <c r="Y92" s="32"/>
      <c r="Z92" s="20">
        <f t="shared" si="50"/>
        <v>0</v>
      </c>
    </row>
    <row r="93" spans="1:26" x14ac:dyDescent="0.25">
      <c r="A93" s="3" t="s">
        <v>70</v>
      </c>
      <c r="B93" s="48">
        <v>0.255</v>
      </c>
      <c r="C93" s="18"/>
      <c r="D93" s="27">
        <f>ROUND(D66*B93,0)</f>
        <v>0</v>
      </c>
      <c r="E93" s="32"/>
      <c r="F93" s="48">
        <v>0.26300000000000001</v>
      </c>
      <c r="H93" s="27">
        <f>ROUND(H65*F93,0)</f>
        <v>0</v>
      </c>
      <c r="I93" s="32"/>
      <c r="J93" s="130">
        <v>0.26800000000000002</v>
      </c>
      <c r="K93" s="18"/>
      <c r="L93" s="27">
        <f>ROUND(L65*J93,0)</f>
        <v>0</v>
      </c>
      <c r="M93" s="32"/>
      <c r="N93" s="130">
        <v>0.27300000000000002</v>
      </c>
      <c r="O93" s="18"/>
      <c r="P93" s="27">
        <f>ROUND(P65*N93,0)</f>
        <v>0</v>
      </c>
      <c r="Q93" s="32"/>
      <c r="R93" s="130">
        <v>0.27900000000000003</v>
      </c>
      <c r="S93" s="18"/>
      <c r="T93" s="27">
        <f>ROUND(T65*R93,0)</f>
        <v>0</v>
      </c>
      <c r="U93" s="32"/>
      <c r="V93" s="130">
        <v>0.27900000000000003</v>
      </c>
      <c r="W93" s="18"/>
      <c r="X93" s="27">
        <f>ROUND(X65*V93,0)</f>
        <v>0</v>
      </c>
      <c r="Y93" s="32"/>
      <c r="Z93" s="20">
        <f t="shared" si="50"/>
        <v>0</v>
      </c>
    </row>
    <row r="94" spans="1:26" s="2" customFormat="1" x14ac:dyDescent="0.25">
      <c r="A94" s="2" t="s">
        <v>93</v>
      </c>
      <c r="B94" s="49">
        <v>0.01</v>
      </c>
      <c r="C94" s="16"/>
      <c r="D94" s="43">
        <f>ROUND(B94*(D72+D78),0)</f>
        <v>0</v>
      </c>
      <c r="E94" s="30"/>
      <c r="F94" s="49">
        <v>0.01</v>
      </c>
      <c r="H94" s="43">
        <f>ROUND(F94*(H71+H77),0)</f>
        <v>0</v>
      </c>
      <c r="I94" s="30"/>
      <c r="J94" s="130">
        <v>0.01</v>
      </c>
      <c r="K94" s="16"/>
      <c r="L94" s="43">
        <f>ROUND(J94*(L71+L77),0)</f>
        <v>0</v>
      </c>
      <c r="M94" s="30"/>
      <c r="N94" s="130">
        <v>0.01</v>
      </c>
      <c r="O94" s="16"/>
      <c r="P94" s="43">
        <f>ROUND(N94*(P71+P77),0)</f>
        <v>0</v>
      </c>
      <c r="Q94" s="30"/>
      <c r="R94" s="130">
        <v>0.01</v>
      </c>
      <c r="S94" s="16"/>
      <c r="T94" s="43">
        <f>ROUND(R94*(T71+T77),0)</f>
        <v>0</v>
      </c>
      <c r="U94" s="30"/>
      <c r="V94" s="130">
        <v>0.01</v>
      </c>
      <c r="W94" s="16"/>
      <c r="X94" s="43">
        <f>ROUND(V94*(X71+X77),0)</f>
        <v>0</v>
      </c>
      <c r="Y94" s="30"/>
      <c r="Z94" s="20">
        <f t="shared" si="50"/>
        <v>0</v>
      </c>
    </row>
    <row r="95" spans="1:26" s="2" customFormat="1" x14ac:dyDescent="0.25">
      <c r="A95" s="107" t="s">
        <v>8</v>
      </c>
      <c r="B95" s="108">
        <v>0.08</v>
      </c>
      <c r="C95" s="109"/>
      <c r="D95" s="43">
        <f>ROUND(B95*(D83),0)</f>
        <v>0</v>
      </c>
      <c r="E95" s="32"/>
      <c r="F95" s="108">
        <v>0.22</v>
      </c>
      <c r="G95" s="107"/>
      <c r="H95" s="43">
        <f>ROUND(F95*(H83),0)</f>
        <v>0</v>
      </c>
      <c r="I95" s="32"/>
      <c r="J95" s="130">
        <v>0.22</v>
      </c>
      <c r="K95" s="109"/>
      <c r="L95" s="43">
        <f>ROUND(J95*(L83),0)</f>
        <v>0</v>
      </c>
      <c r="M95" s="32"/>
      <c r="N95" s="130">
        <v>0.22</v>
      </c>
      <c r="O95" s="109"/>
      <c r="P95" s="43">
        <f>ROUND(N95*(P83),0)</f>
        <v>0</v>
      </c>
      <c r="Q95" s="30"/>
      <c r="R95" s="130">
        <v>0.22</v>
      </c>
      <c r="S95" s="109"/>
      <c r="T95" s="43">
        <f>ROUND(R95*(T83),0)</f>
        <v>0</v>
      </c>
      <c r="U95" s="32"/>
      <c r="V95" s="130">
        <v>0.22</v>
      </c>
      <c r="W95" s="109"/>
      <c r="X95" s="43">
        <f>ROUND(V95*(X83),0)</f>
        <v>0</v>
      </c>
      <c r="Y95" s="30"/>
      <c r="Z95" s="20">
        <f t="shared" si="50"/>
        <v>0</v>
      </c>
    </row>
    <row r="96" spans="1:26" s="2" customFormat="1" x14ac:dyDescent="0.25">
      <c r="A96" s="107"/>
      <c r="B96" s="108"/>
      <c r="C96" s="109"/>
      <c r="D96" s="110"/>
      <c r="E96" s="32"/>
      <c r="F96" s="108"/>
      <c r="G96" s="107"/>
      <c r="H96" s="110"/>
      <c r="I96" s="32"/>
      <c r="J96" s="108"/>
      <c r="K96" s="109"/>
      <c r="L96" s="110"/>
      <c r="M96" s="32"/>
      <c r="N96" s="108"/>
      <c r="O96" s="109"/>
      <c r="P96" s="110"/>
      <c r="Q96" s="30"/>
      <c r="R96" s="108"/>
      <c r="S96" s="109"/>
      <c r="T96" s="110"/>
      <c r="U96" s="32"/>
      <c r="V96" s="108"/>
      <c r="W96" s="109"/>
      <c r="X96" s="110"/>
      <c r="Y96" s="30"/>
      <c r="Z96" s="111"/>
    </row>
    <row r="97" spans="1:26" s="2" customFormat="1" x14ac:dyDescent="0.25">
      <c r="B97" s="50" t="s">
        <v>94</v>
      </c>
      <c r="C97" s="51" t="s">
        <v>95</v>
      </c>
      <c r="D97" s="43"/>
      <c r="E97" s="30"/>
      <c r="F97" s="50" t="s">
        <v>94</v>
      </c>
      <c r="G97" s="51" t="s">
        <v>95</v>
      </c>
      <c r="H97" s="43"/>
      <c r="I97" s="30"/>
      <c r="J97" s="50" t="s">
        <v>94</v>
      </c>
      <c r="K97" s="51" t="s">
        <v>95</v>
      </c>
      <c r="L97" s="43"/>
      <c r="M97" s="30"/>
      <c r="N97" s="50" t="s">
        <v>94</v>
      </c>
      <c r="O97" s="51" t="s">
        <v>95</v>
      </c>
      <c r="P97" s="43"/>
      <c r="Q97" s="30"/>
      <c r="R97" s="50" t="s">
        <v>94</v>
      </c>
      <c r="S97" s="51" t="s">
        <v>95</v>
      </c>
      <c r="T97" s="43"/>
      <c r="U97" s="30"/>
      <c r="V97" s="50" t="s">
        <v>94</v>
      </c>
      <c r="W97" s="51" t="s">
        <v>95</v>
      </c>
      <c r="X97" s="43"/>
      <c r="Y97" s="30"/>
      <c r="Z97" s="20"/>
    </row>
    <row r="98" spans="1:26" s="2" customFormat="1" x14ac:dyDescent="0.25">
      <c r="A98" s="2" t="s">
        <v>96</v>
      </c>
      <c r="B98" s="47">
        <v>0</v>
      </c>
      <c r="C98" s="91">
        <v>792</v>
      </c>
      <c r="D98" s="43">
        <f>ROUND(B98*C98,0)</f>
        <v>0</v>
      </c>
      <c r="E98" s="30"/>
      <c r="F98" s="47"/>
      <c r="G98" s="91">
        <v>669</v>
      </c>
      <c r="H98" s="43">
        <f>ROUND(F98*G98,0)</f>
        <v>0</v>
      </c>
      <c r="I98" s="30"/>
      <c r="J98" s="47"/>
      <c r="K98" s="91">
        <v>736</v>
      </c>
      <c r="L98" s="43">
        <f>ROUND(J98*K98,0)</f>
        <v>0</v>
      </c>
      <c r="M98" s="30"/>
      <c r="N98" s="47"/>
      <c r="O98" s="91">
        <v>809</v>
      </c>
      <c r="P98" s="43">
        <f>ROUND(N98*O98,0)</f>
        <v>0</v>
      </c>
      <c r="Q98" s="30"/>
      <c r="R98" s="47"/>
      <c r="S98" s="91">
        <v>890</v>
      </c>
      <c r="T98" s="43">
        <f>ROUND(R98*S98,0)</f>
        <v>0</v>
      </c>
      <c r="U98" s="30"/>
      <c r="V98" s="47"/>
      <c r="W98" s="91">
        <v>890</v>
      </c>
      <c r="X98" s="43">
        <f>ROUND(V98*W98,0)</f>
        <v>0</v>
      </c>
      <c r="Y98" s="30"/>
      <c r="Z98" s="20">
        <f>ROUND(H98+L98+P98+T98+X98,0)</f>
        <v>0</v>
      </c>
    </row>
    <row r="99" spans="1:26" x14ac:dyDescent="0.25">
      <c r="A99" s="2" t="s">
        <v>97</v>
      </c>
      <c r="B99" s="47">
        <v>0</v>
      </c>
      <c r="C99" s="91">
        <v>1067</v>
      </c>
      <c r="D99" s="29">
        <f>ROUND(B99*C99,0)</f>
        <v>0</v>
      </c>
      <c r="E99" s="30"/>
      <c r="F99" s="47"/>
      <c r="G99" s="91">
        <v>936</v>
      </c>
      <c r="H99" s="29">
        <f>ROUND(F99*G99,0)</f>
        <v>0</v>
      </c>
      <c r="I99" s="30"/>
      <c r="J99" s="47"/>
      <c r="K99" s="91">
        <v>1030</v>
      </c>
      <c r="L99" s="29">
        <f>ROUND(J99*K99,0)</f>
        <v>0</v>
      </c>
      <c r="M99" s="30"/>
      <c r="N99" s="47"/>
      <c r="O99" s="91">
        <v>1133</v>
      </c>
      <c r="P99" s="29">
        <f>ROUND(N99*O99,0)</f>
        <v>0</v>
      </c>
      <c r="Q99" s="30"/>
      <c r="R99" s="47"/>
      <c r="S99" s="91">
        <v>1246</v>
      </c>
      <c r="T99" s="29">
        <f>ROUND(R99*S99,0)</f>
        <v>0</v>
      </c>
      <c r="U99" s="30"/>
      <c r="V99" s="47"/>
      <c r="W99" s="91">
        <v>1246</v>
      </c>
      <c r="X99" s="29">
        <f>ROUND(V99*W99,0)</f>
        <v>0</v>
      </c>
      <c r="Y99" s="30"/>
      <c r="Z99" s="20">
        <f>ROUND(H99+L99+P99+T99+X99,0)</f>
        <v>0</v>
      </c>
    </row>
    <row r="100" spans="1:26" x14ac:dyDescent="0.25">
      <c r="A100" s="15" t="s">
        <v>98</v>
      </c>
      <c r="B100" s="52"/>
      <c r="C100" s="16"/>
      <c r="D100" s="27">
        <f>ROUND(SUM(D90:D99),0)</f>
        <v>0</v>
      </c>
      <c r="E100" s="32"/>
      <c r="G100" s="16"/>
      <c r="H100" s="27">
        <f>ROUND(SUM(H90:H99),0)</f>
        <v>0</v>
      </c>
      <c r="I100" s="32"/>
      <c r="J100" s="52"/>
      <c r="K100" s="18"/>
      <c r="L100" s="27">
        <f>ROUND(SUM(L90:L99),0)</f>
        <v>0</v>
      </c>
      <c r="M100" s="32"/>
      <c r="N100" s="52"/>
      <c r="O100" s="18"/>
      <c r="P100" s="27">
        <f>ROUND(SUM(P90:P99),0)</f>
        <v>0</v>
      </c>
      <c r="Q100" s="32"/>
      <c r="R100" s="52"/>
      <c r="S100" s="18"/>
      <c r="T100" s="27">
        <f>ROUND(SUM(T90:T99),0)</f>
        <v>0</v>
      </c>
      <c r="U100" s="32"/>
      <c r="V100" s="52"/>
      <c r="W100" s="18"/>
      <c r="X100" s="27">
        <f>ROUND(SUM(X90:X99),0)</f>
        <v>0</v>
      </c>
      <c r="Y100" s="32"/>
      <c r="Z100" s="27">
        <f>ROUND(SUM(Z90:Z99),0)</f>
        <v>0</v>
      </c>
    </row>
    <row r="101" spans="1:26" ht="5.25" customHeight="1" x14ac:dyDescent="0.25">
      <c r="A101" s="15"/>
      <c r="B101" s="52"/>
      <c r="C101" s="20"/>
      <c r="D101" s="27"/>
      <c r="E101" s="32"/>
      <c r="H101" s="27"/>
      <c r="I101" s="32"/>
      <c r="J101" s="52"/>
      <c r="K101" s="20"/>
      <c r="L101" s="27"/>
      <c r="M101" s="32"/>
      <c r="N101" s="52"/>
      <c r="P101" s="27"/>
      <c r="Q101" s="32"/>
      <c r="R101" s="52"/>
      <c r="T101" s="27"/>
      <c r="U101" s="32"/>
      <c r="V101" s="52"/>
      <c r="X101" s="27"/>
      <c r="Y101" s="32"/>
      <c r="Z101" s="27"/>
    </row>
    <row r="102" spans="1:26" x14ac:dyDescent="0.25">
      <c r="A102" s="3" t="s">
        <v>99</v>
      </c>
      <c r="D102" s="20">
        <f>ROUND(D23+D38+D51+D65+D71+D77+D86+D100+D83,0)</f>
        <v>0</v>
      </c>
      <c r="E102" s="32"/>
      <c r="H102" s="20">
        <f>ROUND(H23+H38+H51+H65+H71+H77+H86+H100+H83,0)</f>
        <v>0</v>
      </c>
      <c r="I102" s="32"/>
      <c r="L102" s="20">
        <f>ROUND(L23+L38+L51+L65+L71+L77+L86+L100+L83,0)</f>
        <v>0</v>
      </c>
      <c r="M102" s="32"/>
      <c r="P102" s="20">
        <f>ROUND(P23+P38+P51+P65+P71+P77+P86+P100+P83,0)</f>
        <v>0</v>
      </c>
      <c r="Q102" s="32"/>
      <c r="T102" s="20">
        <f>ROUND(T23+T38+T51+T65+T71+T77+T86+T100+T83,0)</f>
        <v>0</v>
      </c>
      <c r="U102" s="32"/>
      <c r="X102" s="20">
        <f>ROUND(X23+X38+X51+X65+X71+X77+X86+X100+X83,0)</f>
        <v>0</v>
      </c>
      <c r="Y102" s="32"/>
      <c r="Z102" s="20">
        <f>ROUND(Z23+Z38+Z51+Z65+Z71+Z77+Z86+Z100+Z83,0)</f>
        <v>0</v>
      </c>
    </row>
    <row r="103" spans="1:26" ht="6" customHeight="1" x14ac:dyDescent="0.25">
      <c r="D103" s="27"/>
      <c r="E103" s="32"/>
      <c r="I103" s="32"/>
      <c r="L103" s="27"/>
      <c r="M103" s="32"/>
      <c r="P103" s="27"/>
      <c r="Q103" s="32"/>
      <c r="T103" s="27"/>
      <c r="U103" s="32"/>
      <c r="X103" s="27"/>
      <c r="Y103" s="32"/>
      <c r="Z103" s="20"/>
    </row>
    <row r="104" spans="1:26" ht="15" customHeight="1" x14ac:dyDescent="0.25">
      <c r="A104" s="3" t="s">
        <v>100</v>
      </c>
      <c r="D104" s="53"/>
      <c r="E104" s="32"/>
      <c r="H104" s="54"/>
      <c r="I104" s="32"/>
      <c r="L104" s="53"/>
      <c r="M104" s="32"/>
      <c r="P104" s="53"/>
      <c r="Q104" s="32"/>
      <c r="T104" s="53"/>
      <c r="U104" s="32"/>
      <c r="X104" s="53"/>
      <c r="Y104" s="32"/>
      <c r="Z104" s="20">
        <f>ROUND(H104+L104+P104+T104+X104,0)</f>
        <v>0</v>
      </c>
    </row>
    <row r="105" spans="1:26" ht="6" customHeight="1" x14ac:dyDescent="0.25">
      <c r="D105" s="27"/>
      <c r="E105" s="32"/>
      <c r="I105" s="32"/>
      <c r="L105" s="27"/>
      <c r="M105" s="32"/>
      <c r="P105" s="27"/>
      <c r="Q105" s="32"/>
      <c r="T105" s="27"/>
      <c r="U105" s="32"/>
      <c r="X105" s="27"/>
      <c r="Y105" s="32"/>
      <c r="Z105" s="20"/>
    </row>
    <row r="106" spans="1:26" x14ac:dyDescent="0.25">
      <c r="A106" s="22" t="s">
        <v>101</v>
      </c>
      <c r="D106" s="27"/>
      <c r="E106" s="32"/>
      <c r="I106" s="32"/>
      <c r="L106" s="27"/>
      <c r="M106" s="32"/>
      <c r="P106" s="27"/>
      <c r="Q106" s="32"/>
      <c r="T106" s="27"/>
      <c r="U106" s="32"/>
      <c r="X106" s="27"/>
      <c r="Y106" s="32"/>
      <c r="Z106" s="20"/>
    </row>
    <row r="107" spans="1:26" x14ac:dyDescent="0.25">
      <c r="A107" s="3" t="s">
        <v>102</v>
      </c>
      <c r="D107" s="53"/>
      <c r="E107" s="32"/>
      <c r="H107" s="34"/>
      <c r="I107" s="32"/>
      <c r="L107" s="34"/>
      <c r="M107" s="32"/>
      <c r="P107" s="34"/>
      <c r="Q107" s="32"/>
      <c r="T107" s="34"/>
      <c r="U107" s="32"/>
      <c r="X107" s="34"/>
      <c r="Y107" s="32"/>
      <c r="Z107" s="20">
        <f>ROUND(H107+L107+P107+T107+X107,0)</f>
        <v>0</v>
      </c>
    </row>
    <row r="108" spans="1:26" x14ac:dyDescent="0.25">
      <c r="A108" s="3" t="s">
        <v>103</v>
      </c>
      <c r="D108" s="53"/>
      <c r="E108" s="32"/>
      <c r="F108" s="20"/>
      <c r="G108" s="20"/>
      <c r="H108" s="34"/>
      <c r="I108" s="32"/>
      <c r="J108" s="20"/>
      <c r="K108" s="20"/>
      <c r="L108" s="53"/>
      <c r="M108" s="32"/>
      <c r="P108" s="53"/>
      <c r="Q108" s="32"/>
      <c r="T108" s="53"/>
      <c r="U108" s="32"/>
      <c r="X108" s="53"/>
      <c r="Y108" s="32"/>
      <c r="Z108" s="20">
        <f>ROUND(H108+L108+P108+T108+X108,0)</f>
        <v>0</v>
      </c>
    </row>
    <row r="109" spans="1:26" ht="6" customHeight="1" x14ac:dyDescent="0.25">
      <c r="D109" s="27"/>
      <c r="E109" s="32"/>
      <c r="I109" s="32"/>
      <c r="L109" s="27"/>
      <c r="M109" s="32"/>
      <c r="P109" s="27"/>
      <c r="Q109" s="32"/>
      <c r="T109" s="27"/>
      <c r="U109" s="32"/>
      <c r="X109" s="27"/>
      <c r="Y109" s="32"/>
      <c r="Z109" s="20"/>
    </row>
    <row r="110" spans="1:26" ht="12.75" customHeight="1" x14ac:dyDescent="0.25">
      <c r="A110" s="22" t="s">
        <v>104</v>
      </c>
      <c r="D110" s="27"/>
      <c r="E110" s="32"/>
      <c r="I110" s="32"/>
      <c r="L110" s="27"/>
      <c r="M110" s="32"/>
      <c r="P110" s="27"/>
      <c r="Q110" s="32"/>
      <c r="T110" s="27"/>
      <c r="U110" s="32"/>
      <c r="X110" s="27"/>
      <c r="Y110" s="32"/>
      <c r="Z110" s="20"/>
    </row>
    <row r="111" spans="1:26" ht="12.75" customHeight="1" x14ac:dyDescent="0.25">
      <c r="A111" s="3" t="s">
        <v>105</v>
      </c>
      <c r="D111" s="53"/>
      <c r="E111" s="32"/>
      <c r="H111" s="34"/>
      <c r="I111" s="32"/>
      <c r="J111" s="20"/>
      <c r="K111" s="20"/>
      <c r="L111" s="53"/>
      <c r="M111" s="32"/>
      <c r="P111" s="53"/>
      <c r="Q111" s="32"/>
      <c r="T111" s="53"/>
      <c r="U111" s="32"/>
      <c r="X111" s="53"/>
      <c r="Y111" s="32"/>
      <c r="Z111" s="20">
        <f>ROUND(H111+L111+P111+T111+X111,0)</f>
        <v>0</v>
      </c>
    </row>
    <row r="112" spans="1:26" ht="12.75" customHeight="1" x14ac:dyDescent="0.25">
      <c r="A112" s="3" t="s">
        <v>106</v>
      </c>
      <c r="D112" s="53"/>
      <c r="E112" s="32"/>
      <c r="H112" s="34"/>
      <c r="I112" s="32"/>
      <c r="J112" s="20"/>
      <c r="K112" s="20"/>
      <c r="L112" s="53"/>
      <c r="M112" s="32"/>
      <c r="P112" s="53"/>
      <c r="Q112" s="32"/>
      <c r="T112" s="53"/>
      <c r="U112" s="32"/>
      <c r="X112" s="53"/>
      <c r="Y112" s="32"/>
      <c r="Z112" s="20">
        <f>ROUND(H112+L112+P112+T112+X112,0)</f>
        <v>0</v>
      </c>
    </row>
    <row r="113" spans="1:26" ht="12.75" customHeight="1" x14ac:dyDescent="0.25">
      <c r="A113" s="3" t="s">
        <v>107</v>
      </c>
      <c r="D113" s="53"/>
      <c r="E113" s="32"/>
      <c r="H113" s="34"/>
      <c r="I113" s="32"/>
      <c r="J113" s="20"/>
      <c r="K113" s="20"/>
      <c r="L113" s="53"/>
      <c r="M113" s="32"/>
      <c r="P113" s="53"/>
      <c r="Q113" s="32"/>
      <c r="T113" s="53"/>
      <c r="U113" s="32"/>
      <c r="X113" s="53"/>
      <c r="Y113" s="32"/>
      <c r="Z113" s="20">
        <f>ROUND(H113+L113+P113+T113+X113,0)</f>
        <v>0</v>
      </c>
    </row>
    <row r="114" spans="1:26" ht="12.75" customHeight="1" x14ac:dyDescent="0.25">
      <c r="A114" s="3" t="s">
        <v>108</v>
      </c>
      <c r="D114" s="55"/>
      <c r="E114" s="32"/>
      <c r="H114" s="34"/>
      <c r="I114" s="32"/>
      <c r="J114" s="20"/>
      <c r="K114" s="20"/>
      <c r="L114" s="53"/>
      <c r="M114" s="32"/>
      <c r="P114" s="53"/>
      <c r="Q114" s="32"/>
      <c r="T114" s="53"/>
      <c r="U114" s="32"/>
      <c r="X114" s="53"/>
      <c r="Y114" s="32"/>
      <c r="Z114" s="20">
        <f>ROUND(H114+L114+P114+T114+X114,0)</f>
        <v>0</v>
      </c>
    </row>
    <row r="115" spans="1:26" ht="12.75" customHeight="1" x14ac:dyDescent="0.25">
      <c r="A115" s="3" t="s">
        <v>109</v>
      </c>
      <c r="D115" s="56">
        <f>ROUND(SUM(D110:D114),0)</f>
        <v>0</v>
      </c>
      <c r="E115" s="32"/>
      <c r="H115" s="56">
        <f>ROUND(SUM(H110:H114),0)</f>
        <v>0</v>
      </c>
      <c r="I115" s="32"/>
      <c r="L115" s="56">
        <f>ROUND(SUM(L110:L114),0)</f>
        <v>0</v>
      </c>
      <c r="M115" s="32"/>
      <c r="P115" s="56">
        <f>ROUND(SUM(P110:P114),0)</f>
        <v>0</v>
      </c>
      <c r="Q115" s="32"/>
      <c r="T115" s="56">
        <f>ROUND(SUM(T110:T114),0)</f>
        <v>0</v>
      </c>
      <c r="U115" s="32"/>
      <c r="X115" s="56">
        <f>ROUND(SUM(X110:X114),0)</f>
        <v>0</v>
      </c>
      <c r="Y115" s="32"/>
      <c r="Z115" s="56">
        <f>ROUND(SUM(Z110:Z114),0)</f>
        <v>0</v>
      </c>
    </row>
    <row r="116" spans="1:26" ht="6" customHeight="1" x14ac:dyDescent="0.25">
      <c r="D116" s="27"/>
      <c r="E116" s="32"/>
      <c r="I116" s="32"/>
      <c r="L116" s="27"/>
      <c r="M116" s="32"/>
      <c r="P116" s="27"/>
      <c r="Q116" s="32"/>
      <c r="T116" s="27"/>
      <c r="U116" s="32"/>
      <c r="X116" s="27"/>
      <c r="Y116" s="32"/>
      <c r="Z116" s="20"/>
    </row>
    <row r="117" spans="1:26" s="58" customFormat="1" ht="12.75" customHeight="1" x14ac:dyDescent="0.25">
      <c r="A117" s="57" t="s">
        <v>110</v>
      </c>
      <c r="D117" s="59"/>
      <c r="E117" s="60"/>
      <c r="H117" s="61"/>
      <c r="I117" s="60"/>
      <c r="L117" s="59"/>
      <c r="M117" s="60"/>
      <c r="P117" s="59"/>
      <c r="Q117" s="60"/>
      <c r="T117" s="59"/>
      <c r="U117" s="60"/>
      <c r="X117" s="59"/>
      <c r="Y117" s="60"/>
      <c r="Z117" s="20"/>
    </row>
    <row r="118" spans="1:26" s="58" customFormat="1" x14ac:dyDescent="0.25">
      <c r="A118" s="58" t="s">
        <v>111</v>
      </c>
      <c r="D118" s="62"/>
      <c r="E118" s="60"/>
      <c r="H118" s="63"/>
      <c r="I118" s="60"/>
      <c r="L118" s="62"/>
      <c r="M118" s="60"/>
      <c r="P118" s="62"/>
      <c r="Q118" s="60"/>
      <c r="T118" s="62"/>
      <c r="U118" s="60"/>
      <c r="X118" s="62"/>
      <c r="Y118" s="60"/>
      <c r="Z118" s="20">
        <f t="shared" ref="Z118:Z123" si="51">ROUND(H118+L118+P118+T118+X118,0)</f>
        <v>0</v>
      </c>
    </row>
    <row r="119" spans="1:26" s="58" customFormat="1" x14ac:dyDescent="0.25">
      <c r="A119" s="3" t="s">
        <v>112</v>
      </c>
      <c r="D119" s="62"/>
      <c r="E119" s="60"/>
      <c r="H119" s="63"/>
      <c r="I119" s="60"/>
      <c r="L119" s="62"/>
      <c r="M119" s="60"/>
      <c r="P119" s="62"/>
      <c r="Q119" s="60"/>
      <c r="T119" s="62"/>
      <c r="U119" s="60"/>
      <c r="X119" s="62"/>
      <c r="Y119" s="60"/>
      <c r="Z119" s="20">
        <f t="shared" si="51"/>
        <v>0</v>
      </c>
    </row>
    <row r="120" spans="1:26" s="58" customFormat="1" x14ac:dyDescent="0.25">
      <c r="A120" s="58" t="s">
        <v>113</v>
      </c>
      <c r="D120" s="62"/>
      <c r="E120" s="60"/>
      <c r="F120" s="61"/>
      <c r="H120" s="63"/>
      <c r="I120" s="60"/>
      <c r="J120" s="61"/>
      <c r="L120" s="62"/>
      <c r="M120" s="60"/>
      <c r="N120" s="61"/>
      <c r="P120" s="62"/>
      <c r="Q120" s="60"/>
      <c r="R120" s="61"/>
      <c r="T120" s="62"/>
      <c r="U120" s="60"/>
      <c r="V120" s="61"/>
      <c r="X120" s="62"/>
      <c r="Y120" s="60"/>
      <c r="Z120" s="20">
        <f t="shared" si="51"/>
        <v>0</v>
      </c>
    </row>
    <row r="121" spans="1:26" s="58" customFormat="1" x14ac:dyDescent="0.25">
      <c r="A121" s="58" t="s">
        <v>5</v>
      </c>
      <c r="D121" s="62"/>
      <c r="E121" s="60"/>
      <c r="F121" s="61"/>
      <c r="H121" s="63"/>
      <c r="I121" s="60"/>
      <c r="J121" s="61"/>
      <c r="L121" s="62"/>
      <c r="M121" s="60"/>
      <c r="N121" s="61"/>
      <c r="P121" s="62"/>
      <c r="Q121" s="60"/>
      <c r="R121" s="61"/>
      <c r="T121" s="62"/>
      <c r="U121" s="60"/>
      <c r="V121" s="61"/>
      <c r="X121" s="62"/>
      <c r="Y121" s="60"/>
      <c r="Z121" s="20">
        <f t="shared" si="51"/>
        <v>0</v>
      </c>
    </row>
    <row r="122" spans="1:26" s="58" customFormat="1" x14ac:dyDescent="0.25">
      <c r="A122" s="58" t="s">
        <v>5</v>
      </c>
      <c r="D122" s="62"/>
      <c r="E122" s="60"/>
      <c r="F122" s="61"/>
      <c r="H122" s="63"/>
      <c r="I122" s="60"/>
      <c r="J122" s="61"/>
      <c r="L122" s="62"/>
      <c r="M122" s="60"/>
      <c r="N122" s="61"/>
      <c r="P122" s="62"/>
      <c r="Q122" s="60"/>
      <c r="R122" s="61"/>
      <c r="T122" s="62"/>
      <c r="U122" s="60"/>
      <c r="V122" s="61"/>
      <c r="X122" s="62"/>
      <c r="Y122" s="60"/>
      <c r="Z122" s="20">
        <f t="shared" si="51"/>
        <v>0</v>
      </c>
    </row>
    <row r="123" spans="1:26" ht="13.5" customHeight="1" x14ac:dyDescent="0.25">
      <c r="A123" s="3" t="s">
        <v>110</v>
      </c>
      <c r="D123" s="62"/>
      <c r="E123" s="32"/>
      <c r="F123" s="20"/>
      <c r="H123" s="63"/>
      <c r="I123" s="32"/>
      <c r="L123" s="53"/>
      <c r="M123" s="32"/>
      <c r="P123" s="53"/>
      <c r="Q123" s="32"/>
      <c r="T123" s="53"/>
      <c r="U123" s="32"/>
      <c r="X123" s="53"/>
      <c r="Y123" s="32"/>
      <c r="Z123" s="20">
        <f t="shared" si="51"/>
        <v>0</v>
      </c>
    </row>
    <row r="124" spans="1:26" ht="3" customHeight="1" x14ac:dyDescent="0.25">
      <c r="D124" s="59"/>
      <c r="E124" s="32"/>
      <c r="H124" s="61"/>
      <c r="I124" s="32"/>
      <c r="L124" s="43"/>
      <c r="M124" s="32"/>
      <c r="P124" s="43"/>
      <c r="Q124" s="32"/>
      <c r="T124" s="43"/>
      <c r="U124" s="32"/>
      <c r="X124" s="43"/>
      <c r="Y124" s="32"/>
      <c r="Z124" s="20"/>
    </row>
    <row r="125" spans="1:26" x14ac:dyDescent="0.25">
      <c r="A125" s="15" t="s">
        <v>114</v>
      </c>
      <c r="D125" s="56">
        <f>ROUND(SUM(D118:D124),0)</f>
        <v>0</v>
      </c>
      <c r="E125" s="32"/>
      <c r="G125" s="2"/>
      <c r="H125" s="56">
        <f>ROUND(SUM(H118:H124),0)</f>
        <v>0</v>
      </c>
      <c r="I125" s="32"/>
      <c r="L125" s="56">
        <f>ROUND(SUM(L118:L124),0)</f>
        <v>0</v>
      </c>
      <c r="M125" s="32"/>
      <c r="P125" s="56">
        <f>ROUND(SUM(P118:P124),0)</f>
        <v>0</v>
      </c>
      <c r="Q125" s="32"/>
      <c r="T125" s="56">
        <f>ROUND(SUM(T118:T124),0)</f>
        <v>0</v>
      </c>
      <c r="U125" s="32"/>
      <c r="X125" s="56">
        <f>ROUND(SUM(X118:X124),0)</f>
        <v>0</v>
      </c>
      <c r="Y125" s="32"/>
      <c r="Z125" s="56">
        <f>ROUND(SUM(Z118:Z124),0)</f>
        <v>0</v>
      </c>
    </row>
    <row r="126" spans="1:26" x14ac:dyDescent="0.25">
      <c r="A126" s="38"/>
      <c r="D126" s="43"/>
      <c r="E126" s="32"/>
      <c r="H126" s="43"/>
      <c r="I126" s="32"/>
      <c r="L126" s="43"/>
      <c r="M126" s="32"/>
      <c r="P126" s="43"/>
      <c r="Q126" s="32"/>
      <c r="T126" s="43"/>
      <c r="U126" s="32"/>
      <c r="X126" s="43"/>
      <c r="Y126" s="32"/>
      <c r="Z126" s="43"/>
    </row>
    <row r="127" spans="1:26" x14ac:dyDescent="0.25">
      <c r="A127" s="38"/>
      <c r="D127" s="43"/>
      <c r="E127" s="32"/>
      <c r="H127" s="43"/>
      <c r="I127" s="32"/>
      <c r="L127" s="43"/>
      <c r="M127" s="32"/>
      <c r="P127" s="43"/>
      <c r="Q127" s="32"/>
      <c r="T127" s="43"/>
      <c r="U127" s="32"/>
      <c r="X127" s="43"/>
      <c r="Y127" s="32"/>
      <c r="Z127" s="43"/>
    </row>
    <row r="128" spans="1:26" x14ac:dyDescent="0.25">
      <c r="A128" s="64" t="s">
        <v>115</v>
      </c>
      <c r="B128" s="65"/>
      <c r="C128" s="65"/>
      <c r="D128" s="66">
        <f>ROUND(D129-D104-D86-D115-D121-D122,0)+IF(D121&gt;25000,25000,D121)+IF(D122&gt;25000,25000,D122)</f>
        <v>0</v>
      </c>
      <c r="E128" s="67"/>
      <c r="F128" s="68"/>
      <c r="G128" s="68"/>
      <c r="H128" s="66">
        <f>ROUND(H129-H104-H86-H115-H121-H122,0)+IF(H121&gt;25000,25000,H121)+IF(H122&gt;25000,25000,H122)</f>
        <v>0</v>
      </c>
      <c r="I128" s="67"/>
      <c r="J128" s="65"/>
      <c r="K128" s="65"/>
      <c r="L128" s="66">
        <f>ROUND(L129-L104-L86-L115-L121-L122,0)</f>
        <v>0</v>
      </c>
      <c r="M128" s="67"/>
      <c r="N128" s="65"/>
      <c r="O128" s="65"/>
      <c r="P128" s="66">
        <f>ROUND(P129-P104-P86-P115-P121-P122,0)</f>
        <v>0</v>
      </c>
      <c r="Q128" s="67"/>
      <c r="R128" s="65"/>
      <c r="S128" s="65"/>
      <c r="T128" s="66">
        <f>ROUND(T129-T104-T86-T115-T121-T122,0)</f>
        <v>0</v>
      </c>
      <c r="U128" s="67"/>
      <c r="V128" s="65"/>
      <c r="W128" s="65"/>
      <c r="X128" s="66">
        <f>ROUND(X129-X104-X86-X115-X121-X122,0)</f>
        <v>0</v>
      </c>
      <c r="Y128" s="67"/>
      <c r="Z128" s="20">
        <f>ROUND(H128+L128+P128+T128+X128,0)</f>
        <v>0</v>
      </c>
    </row>
    <row r="129" spans="1:30" x14ac:dyDescent="0.25">
      <c r="A129" s="3" t="s">
        <v>116</v>
      </c>
      <c r="D129" s="27">
        <f>ROUND(D102+D104+D107+D108+D115+D125,0)</f>
        <v>0</v>
      </c>
      <c r="E129" s="32"/>
      <c r="H129" s="27">
        <f>ROUND(H102+H104+H107+H108+H115+H125,0)</f>
        <v>0</v>
      </c>
      <c r="I129" s="32"/>
      <c r="L129" s="27">
        <f>ROUND(L102+L104+L107+L108+L115+L125,0)</f>
        <v>0</v>
      </c>
      <c r="M129" s="32"/>
      <c r="P129" s="27">
        <f>ROUND(P102+P104+P107+P108+P115+P125,0)</f>
        <v>0</v>
      </c>
      <c r="Q129" s="32"/>
      <c r="T129" s="27">
        <f>ROUND(T102+T104+T107+T108+T115+T125,0)</f>
        <v>0</v>
      </c>
      <c r="U129" s="32"/>
      <c r="X129" s="27">
        <f>ROUND(X102+X104+X107+X108+X115+X125,0)</f>
        <v>0</v>
      </c>
      <c r="Y129" s="32"/>
      <c r="Z129" s="27">
        <f>ROUND(Z102+Z104+Z107+Z108+Z115+Z125,0)</f>
        <v>0</v>
      </c>
    </row>
    <row r="130" spans="1:30" x14ac:dyDescent="0.25">
      <c r="A130" s="3" t="s">
        <v>0</v>
      </c>
      <c r="B130" s="70" t="s">
        <v>1</v>
      </c>
      <c r="C130" s="71">
        <v>0.51</v>
      </c>
      <c r="D130" s="27">
        <f>ROUND(D128*C130,0)</f>
        <v>0</v>
      </c>
      <c r="E130" s="30"/>
      <c r="F130" s="70" t="s">
        <v>1</v>
      </c>
      <c r="G130" s="71">
        <v>0.51</v>
      </c>
      <c r="H130" s="27">
        <f>ROUND(H128*G130,0)</f>
        <v>0</v>
      </c>
      <c r="I130" s="30"/>
      <c r="J130" s="70" t="s">
        <v>1</v>
      </c>
      <c r="K130" s="71">
        <v>0.51500000000000001</v>
      </c>
      <c r="L130" s="27">
        <f>ROUND(L128*K130,0)</f>
        <v>0</v>
      </c>
      <c r="M130" s="30"/>
      <c r="N130" s="70" t="s">
        <v>1</v>
      </c>
      <c r="O130" s="71">
        <v>0.51500000000000001</v>
      </c>
      <c r="P130" s="27">
        <f>ROUND(P128*O130,0)</f>
        <v>0</v>
      </c>
      <c r="Q130" s="30"/>
      <c r="R130" s="70" t="s">
        <v>1</v>
      </c>
      <c r="S130" s="71">
        <v>0.51500000000000001</v>
      </c>
      <c r="T130" s="27">
        <f>ROUND(T128*S130,0)</f>
        <v>0</v>
      </c>
      <c r="U130" s="30"/>
      <c r="V130" s="70" t="s">
        <v>1</v>
      </c>
      <c r="W130" s="71">
        <v>0.51500000000000001</v>
      </c>
      <c r="X130" s="27">
        <f>ROUND(X128*W130,0)</f>
        <v>0</v>
      </c>
      <c r="Y130" s="30"/>
      <c r="Z130" s="20">
        <f>ROUND(H130+L130+P130+T130+X130,0)</f>
        <v>0</v>
      </c>
    </row>
    <row r="131" spans="1:30" ht="15.75" customHeight="1" thickBot="1" x14ac:dyDescent="0.3">
      <c r="A131" s="72" t="s">
        <v>2</v>
      </c>
      <c r="B131" s="72"/>
      <c r="C131" s="72"/>
      <c r="D131" s="73">
        <f>ROUND(D129+D130,0)</f>
        <v>0</v>
      </c>
      <c r="E131" s="30"/>
      <c r="F131" s="73"/>
      <c r="G131" s="72"/>
      <c r="H131" s="73">
        <f>ROUND(H129+H130,0)</f>
        <v>0</v>
      </c>
      <c r="I131" s="30"/>
      <c r="J131" s="72"/>
      <c r="K131" s="72"/>
      <c r="L131" s="73">
        <f>ROUND(L129+L130,0)</f>
        <v>0</v>
      </c>
      <c r="M131" s="30"/>
      <c r="N131" s="72"/>
      <c r="O131" s="72"/>
      <c r="P131" s="73">
        <f>ROUND(P129+P130,0)</f>
        <v>0</v>
      </c>
      <c r="Q131" s="30"/>
      <c r="R131" s="72"/>
      <c r="S131" s="72"/>
      <c r="T131" s="73">
        <f>ROUND(T129+T130,0)</f>
        <v>0</v>
      </c>
      <c r="U131" s="30"/>
      <c r="V131" s="72"/>
      <c r="W131" s="72"/>
      <c r="X131" s="73">
        <f>ROUND(X129+X130,0)</f>
        <v>0</v>
      </c>
      <c r="Y131" s="30"/>
      <c r="Z131" s="73">
        <f>ROUND(Z129+Z130,0)</f>
        <v>0</v>
      </c>
    </row>
    <row r="132" spans="1:30" ht="15.75" customHeight="1" thickTop="1" x14ac:dyDescent="0.25">
      <c r="A132" s="74"/>
      <c r="D132" s="27"/>
      <c r="E132" s="27"/>
      <c r="H132" s="20"/>
      <c r="I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AA132" s="27"/>
      <c r="AB132" s="27"/>
      <c r="AD132" s="75"/>
    </row>
    <row r="133" spans="1:30" x14ac:dyDescent="0.25">
      <c r="A133" s="76"/>
      <c r="H133" s="77"/>
      <c r="I133" s="77"/>
      <c r="Z133" s="20">
        <f>T131+P131+L131+H131+D131+X131</f>
        <v>0</v>
      </c>
      <c r="AA133" s="20" t="s">
        <v>3</v>
      </c>
      <c r="AB133" s="77"/>
    </row>
    <row r="134" spans="1:30" s="79" customFormat="1" ht="16.2" x14ac:dyDescent="0.35">
      <c r="A134" s="78"/>
      <c r="B134" s="161"/>
      <c r="C134" s="161"/>
      <c r="D134" s="161"/>
      <c r="E134" s="94"/>
      <c r="F134" s="160"/>
      <c r="G134" s="160"/>
      <c r="H134" s="160"/>
      <c r="I134" s="94"/>
      <c r="J134" s="160"/>
      <c r="K134" s="160"/>
      <c r="L134" s="160"/>
      <c r="M134" s="94"/>
      <c r="N134" s="160"/>
      <c r="O134" s="160"/>
      <c r="P134" s="160"/>
      <c r="Q134" s="94"/>
      <c r="R134" s="160"/>
      <c r="S134" s="160"/>
      <c r="T134" s="160"/>
      <c r="U134" s="95"/>
      <c r="V134" s="160"/>
      <c r="W134" s="160"/>
      <c r="X134" s="160"/>
      <c r="Y134" s="80"/>
      <c r="Z134" s="81"/>
      <c r="AA134" s="81"/>
      <c r="AB134" s="82"/>
      <c r="AC134" s="81"/>
      <c r="AD134" s="81"/>
    </row>
    <row r="135" spans="1:30" ht="16.2" x14ac:dyDescent="0.35">
      <c r="A135" s="78"/>
      <c r="B135" s="96"/>
      <c r="C135" s="96"/>
      <c r="D135" s="96"/>
      <c r="E135" s="97"/>
      <c r="F135" s="96"/>
      <c r="G135" s="96"/>
      <c r="H135" s="96"/>
      <c r="I135" s="97"/>
      <c r="J135" s="96"/>
      <c r="K135" s="96"/>
      <c r="L135" s="96"/>
      <c r="M135" s="97"/>
      <c r="N135" s="96"/>
      <c r="O135" s="96"/>
      <c r="P135" s="96"/>
      <c r="Q135" s="97"/>
      <c r="R135" s="96"/>
      <c r="S135" s="96"/>
      <c r="T135" s="96"/>
      <c r="U135" s="98"/>
      <c r="V135" s="96"/>
      <c r="W135" s="96"/>
      <c r="X135" s="96"/>
      <c r="Y135" s="9"/>
      <c r="Z135" s="20"/>
      <c r="AB135" s="77"/>
    </row>
    <row r="136" spans="1:30" ht="13.8" x14ac:dyDescent="0.3">
      <c r="A136" s="83"/>
      <c r="B136" s="99"/>
      <c r="C136" s="99"/>
      <c r="D136" s="99"/>
      <c r="E136" s="97"/>
      <c r="F136" s="100"/>
      <c r="G136" s="100"/>
      <c r="H136" s="100"/>
      <c r="I136" s="97"/>
      <c r="J136" s="100"/>
      <c r="K136" s="100"/>
      <c r="L136" s="100"/>
      <c r="M136" s="97"/>
      <c r="N136" s="159"/>
      <c r="O136" s="159"/>
      <c r="P136" s="159"/>
      <c r="Q136" s="97"/>
      <c r="R136" s="159"/>
      <c r="S136" s="159"/>
      <c r="T136" s="159"/>
      <c r="U136" s="98"/>
      <c r="V136" s="159"/>
      <c r="W136" s="159"/>
      <c r="X136" s="159"/>
      <c r="Y136" s="9"/>
      <c r="Z136" s="20"/>
      <c r="AB136" s="77"/>
    </row>
    <row r="137" spans="1:30" x14ac:dyDescent="0.25">
      <c r="B137" s="101"/>
      <c r="C137" s="102"/>
      <c r="D137" s="101"/>
      <c r="E137" s="97"/>
      <c r="F137" s="103"/>
      <c r="G137" s="102"/>
      <c r="H137" s="101"/>
      <c r="I137" s="97"/>
      <c r="J137" s="101"/>
      <c r="K137" s="102"/>
      <c r="L137" s="101"/>
      <c r="M137" s="97"/>
      <c r="N137" s="101"/>
      <c r="O137" s="102"/>
      <c r="P137" s="101"/>
      <c r="Q137" s="97"/>
      <c r="R137" s="101"/>
      <c r="S137" s="102"/>
      <c r="T137" s="101"/>
      <c r="U137" s="98"/>
      <c r="V137" s="101"/>
      <c r="W137" s="102"/>
      <c r="X137" s="101"/>
      <c r="Y137" s="9"/>
      <c r="Z137" s="20"/>
      <c r="AA137" s="84"/>
      <c r="AC137" s="85"/>
    </row>
    <row r="138" spans="1:30" x14ac:dyDescent="0.25">
      <c r="B138" s="101"/>
      <c r="C138" s="102"/>
      <c r="D138" s="101"/>
      <c r="E138" s="97"/>
      <c r="F138" s="103"/>
      <c r="G138" s="102"/>
      <c r="H138" s="101"/>
      <c r="I138" s="97"/>
      <c r="J138" s="101"/>
      <c r="K138" s="102"/>
      <c r="L138" s="101"/>
      <c r="M138" s="97"/>
      <c r="N138" s="101"/>
      <c r="O138" s="102"/>
      <c r="P138" s="101"/>
      <c r="Q138" s="97"/>
      <c r="R138" s="101"/>
      <c r="S138" s="102"/>
      <c r="T138" s="104"/>
      <c r="U138" s="98"/>
      <c r="V138" s="101"/>
      <c r="W138" s="102"/>
      <c r="X138" s="104"/>
      <c r="Y138" s="9"/>
      <c r="Z138" s="19"/>
      <c r="AA138" s="86"/>
    </row>
    <row r="139" spans="1:30" x14ac:dyDescent="0.25">
      <c r="B139" s="101"/>
      <c r="C139" s="102"/>
      <c r="D139" s="101"/>
      <c r="E139" s="97"/>
      <c r="F139" s="103"/>
      <c r="G139" s="102"/>
      <c r="H139" s="101"/>
      <c r="I139" s="97"/>
      <c r="J139" s="101"/>
      <c r="K139" s="102"/>
      <c r="L139" s="101"/>
      <c r="M139" s="97"/>
      <c r="N139" s="101"/>
      <c r="O139" s="102"/>
      <c r="P139" s="101"/>
      <c r="Q139" s="97"/>
      <c r="R139" s="101"/>
      <c r="S139" s="102"/>
      <c r="T139" s="104"/>
      <c r="U139" s="98"/>
      <c r="V139" s="101"/>
      <c r="W139" s="102"/>
      <c r="X139" s="104"/>
      <c r="Y139" s="9"/>
    </row>
    <row r="140" spans="1:30" x14ac:dyDescent="0.25">
      <c r="B140" s="101"/>
      <c r="C140" s="102"/>
      <c r="D140" s="101"/>
      <c r="E140" s="97"/>
      <c r="F140" s="103"/>
      <c r="G140" s="102"/>
      <c r="H140" s="101"/>
      <c r="I140" s="97"/>
      <c r="J140" s="101"/>
      <c r="K140" s="102"/>
      <c r="L140" s="101"/>
      <c r="M140" s="97"/>
      <c r="N140" s="101"/>
      <c r="O140" s="102"/>
      <c r="P140" s="101"/>
      <c r="Q140" s="97"/>
      <c r="R140" s="101"/>
      <c r="S140" s="102"/>
      <c r="T140" s="104"/>
      <c r="U140" s="98"/>
      <c r="V140" s="101"/>
      <c r="W140" s="102"/>
      <c r="X140" s="104"/>
      <c r="Y140" s="9"/>
    </row>
    <row r="141" spans="1:30" ht="27" customHeight="1" x14ac:dyDescent="0.25">
      <c r="A141" s="87"/>
      <c r="B141" s="101"/>
      <c r="C141" s="102"/>
      <c r="D141" s="101"/>
      <c r="E141" s="97"/>
      <c r="F141" s="103"/>
      <c r="G141" s="102"/>
      <c r="H141" s="101"/>
      <c r="I141" s="97"/>
      <c r="J141" s="101"/>
      <c r="K141" s="102"/>
      <c r="L141" s="101"/>
      <c r="M141" s="97"/>
      <c r="N141" s="101"/>
      <c r="O141" s="102"/>
      <c r="P141" s="101"/>
      <c r="Q141" s="97"/>
      <c r="R141" s="101"/>
      <c r="S141" s="102"/>
      <c r="T141" s="104"/>
      <c r="U141" s="98"/>
      <c r="V141" s="101"/>
      <c r="W141" s="102"/>
      <c r="X141" s="104"/>
      <c r="Y141" s="9"/>
    </row>
    <row r="142" spans="1:30" ht="27" customHeight="1" x14ac:dyDescent="0.25">
      <c r="A142" s="87"/>
      <c r="B142" s="101"/>
      <c r="C142" s="102"/>
      <c r="D142" s="101"/>
      <c r="E142" s="97"/>
      <c r="F142" s="103"/>
      <c r="G142" s="102"/>
      <c r="H142" s="101"/>
      <c r="I142" s="97"/>
      <c r="J142" s="101"/>
      <c r="K142" s="102"/>
      <c r="L142" s="101"/>
      <c r="M142" s="97"/>
      <c r="N142" s="101"/>
      <c r="O142" s="102"/>
      <c r="P142" s="101"/>
      <c r="Q142" s="97"/>
      <c r="R142" s="101"/>
      <c r="S142" s="102"/>
      <c r="T142" s="104"/>
      <c r="U142" s="98"/>
      <c r="V142" s="101"/>
      <c r="W142" s="102"/>
      <c r="X142" s="104"/>
      <c r="Y142" s="9"/>
    </row>
    <row r="143" spans="1:30" ht="13.8" x14ac:dyDescent="0.3">
      <c r="A143" s="83"/>
      <c r="B143" s="103"/>
      <c r="C143" s="103"/>
      <c r="D143" s="103"/>
      <c r="E143" s="97"/>
      <c r="F143" s="103"/>
      <c r="G143" s="103"/>
      <c r="H143" s="98"/>
      <c r="I143" s="97"/>
      <c r="J143" s="98"/>
      <c r="K143" s="98"/>
      <c r="L143" s="98"/>
      <c r="M143" s="97"/>
      <c r="N143" s="98"/>
      <c r="O143" s="98"/>
      <c r="P143" s="98"/>
      <c r="Q143" s="97"/>
      <c r="R143" s="98"/>
      <c r="S143" s="98"/>
      <c r="T143" s="98"/>
      <c r="U143" s="98"/>
      <c r="V143" s="98"/>
      <c r="W143" s="98"/>
      <c r="X143" s="98"/>
      <c r="Y143" s="9"/>
    </row>
    <row r="144" spans="1:30" ht="9.4499999999999993" customHeight="1" x14ac:dyDescent="0.25">
      <c r="B144" s="101"/>
      <c r="C144" s="102"/>
      <c r="D144" s="101"/>
      <c r="E144" s="97"/>
      <c r="F144" s="103"/>
      <c r="G144" s="102"/>
      <c r="H144" s="101"/>
      <c r="I144" s="97"/>
      <c r="J144" s="101"/>
      <c r="K144" s="102"/>
      <c r="L144" s="101"/>
      <c r="M144" s="97"/>
      <c r="N144" s="101"/>
      <c r="O144" s="102"/>
      <c r="P144" s="101"/>
      <c r="Q144" s="97"/>
      <c r="R144" s="101"/>
      <c r="S144" s="102"/>
      <c r="T144" s="98"/>
      <c r="U144" s="98"/>
      <c r="V144" s="101"/>
      <c r="W144" s="102"/>
      <c r="X144" s="98"/>
      <c r="Y144" s="9"/>
    </row>
    <row r="145" spans="1:26" ht="9.4499999999999993" customHeight="1" x14ac:dyDescent="0.25">
      <c r="B145" s="101"/>
      <c r="C145" s="102"/>
      <c r="D145" s="101"/>
      <c r="E145" s="97"/>
      <c r="F145" s="103"/>
      <c r="G145" s="102"/>
      <c r="H145" s="101"/>
      <c r="I145" s="97"/>
      <c r="J145" s="101"/>
      <c r="K145" s="102"/>
      <c r="L145" s="101"/>
      <c r="M145" s="97"/>
      <c r="N145" s="101"/>
      <c r="O145" s="102"/>
      <c r="P145" s="101"/>
      <c r="Q145" s="97"/>
      <c r="R145" s="101"/>
      <c r="S145" s="102"/>
      <c r="T145" s="98"/>
      <c r="U145" s="98"/>
      <c r="V145" s="101"/>
      <c r="W145" s="102"/>
      <c r="X145" s="98"/>
      <c r="Y145" s="9"/>
      <c r="Z145" s="20"/>
    </row>
    <row r="146" spans="1:26" x14ac:dyDescent="0.25">
      <c r="B146" s="101"/>
      <c r="C146" s="102"/>
      <c r="D146" s="101"/>
      <c r="E146" s="97"/>
      <c r="F146" s="103"/>
      <c r="G146" s="102"/>
      <c r="H146" s="101"/>
      <c r="I146" s="97"/>
      <c r="J146" s="101"/>
      <c r="K146" s="102"/>
      <c r="L146" s="101"/>
      <c r="M146" s="97"/>
      <c r="N146" s="101"/>
      <c r="O146" s="102"/>
      <c r="P146" s="101"/>
      <c r="Q146" s="97"/>
      <c r="R146" s="101"/>
      <c r="S146" s="102"/>
      <c r="T146" s="98"/>
      <c r="U146" s="98"/>
      <c r="V146" s="101"/>
      <c r="W146" s="102"/>
      <c r="X146" s="98"/>
      <c r="Y146" s="9"/>
    </row>
    <row r="147" spans="1:26" x14ac:dyDescent="0.25">
      <c r="B147" s="101"/>
      <c r="C147" s="102"/>
      <c r="D147" s="101"/>
      <c r="E147" s="97"/>
      <c r="F147" s="103"/>
      <c r="G147" s="102"/>
      <c r="H147" s="101"/>
      <c r="I147" s="97"/>
      <c r="J147" s="101"/>
      <c r="K147" s="102"/>
      <c r="L147" s="101"/>
      <c r="M147" s="97"/>
      <c r="N147" s="101"/>
      <c r="O147" s="102"/>
      <c r="P147" s="101"/>
      <c r="Q147" s="97"/>
      <c r="R147" s="101"/>
      <c r="S147" s="102"/>
      <c r="T147" s="98"/>
      <c r="U147" s="98"/>
      <c r="V147" s="101"/>
      <c r="W147" s="102"/>
      <c r="X147" s="98"/>
      <c r="Y147" s="9"/>
    </row>
    <row r="148" spans="1:26" x14ac:dyDescent="0.25">
      <c r="A148" s="87"/>
      <c r="B148" s="101"/>
      <c r="C148" s="102"/>
      <c r="D148" s="101"/>
      <c r="E148" s="97"/>
      <c r="F148" s="103"/>
      <c r="G148" s="102"/>
      <c r="H148" s="101"/>
      <c r="I148" s="97"/>
      <c r="J148" s="101"/>
      <c r="K148" s="102"/>
      <c r="L148" s="101"/>
      <c r="M148" s="97"/>
      <c r="N148" s="101"/>
      <c r="O148" s="102"/>
      <c r="P148" s="101"/>
      <c r="Q148" s="97"/>
      <c r="R148" s="101"/>
      <c r="S148" s="102"/>
      <c r="T148" s="98"/>
      <c r="U148" s="98"/>
      <c r="V148" s="101"/>
      <c r="W148" s="102"/>
      <c r="X148" s="98"/>
      <c r="Y148" s="9"/>
    </row>
    <row r="150" spans="1:26" x14ac:dyDescent="0.25">
      <c r="A150" s="76"/>
    </row>
    <row r="151" spans="1:26" x14ac:dyDescent="0.25">
      <c r="A151" s="88"/>
    </row>
  </sheetData>
  <customSheetViews>
    <customSheetView guid="{7E480A89-9ADD-40D3-AD7C-1B4DAC730927}" hiddenRows="1" hiddenColumns="1" topLeftCell="A11">
      <selection activeCell="A43" sqref="A43:XFD49"/>
      <pageMargins left="0.75" right="0.75" top="1" bottom="1" header="0.5" footer="0.5"/>
      <pageSetup orientation="portrait" horizontalDpi="4294967292" verticalDpi="4294967292"/>
    </customSheetView>
    <customSheetView guid="{1AB19389-5738-4E19-932B-32DED3F878FC}" hiddenRows="1" hiddenColumns="1" topLeftCell="A70">
      <selection activeCell="A16" sqref="A16:XFD21"/>
      <pageMargins left="0.75" right="0.75" top="1" bottom="1" header="0.5" footer="0.5"/>
      <pageSetup orientation="portrait" horizontalDpi="4294967292" verticalDpi="4294967292"/>
    </customSheetView>
    <customSheetView guid="{FB0E21F0-4E3B-4E81-9712-EA49C90E1D5A}" hiddenRows="1" state="hidden">
      <selection sqref="A1:C1"/>
      <pageMargins left="0.7" right="0.7" top="0.75" bottom="0.75" header="0.3" footer="0.3"/>
    </customSheetView>
    <customSheetView guid="{CCA9AF78-5B98-4143-B7AD-20DF2202D9CD}" hiddenRows="1" hiddenColumns="1" state="hidden">
      <selection sqref="A1:C1"/>
      <pageMargins left="0.7" right="0.7" top="0.75" bottom="0.75" header="0.3" footer="0.3"/>
    </customSheetView>
    <customSheetView guid="{7A923FC1-5E6B-4640-98A3-7D91AFD62F71}" hiddenRows="1" hiddenColumns="1" topLeftCell="A30">
      <selection activeCell="Z49" sqref="Z49"/>
      <pageMargins left="0.7" right="0.7" top="0.75" bottom="0.75" header="0.3" footer="0.3"/>
      <pageSetup orientation="portrait" horizontalDpi="4294967292" verticalDpi="4294967292"/>
    </customSheetView>
  </customSheetViews>
  <mergeCells count="16">
    <mergeCell ref="B134:D134"/>
    <mergeCell ref="F134:H134"/>
    <mergeCell ref="J134:L134"/>
    <mergeCell ref="N134:P134"/>
    <mergeCell ref="R134:T134"/>
    <mergeCell ref="R6:T6"/>
    <mergeCell ref="N136:P136"/>
    <mergeCell ref="R136:T136"/>
    <mergeCell ref="V136:X136"/>
    <mergeCell ref="V6:X6"/>
    <mergeCell ref="V134:X134"/>
    <mergeCell ref="A1:C1"/>
    <mergeCell ref="B6:D6"/>
    <mergeCell ref="F6:H6"/>
    <mergeCell ref="J6:L6"/>
    <mergeCell ref="N6:P6"/>
  </mergeCells>
  <phoneticPr fontId="17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1"/>
  <sheetViews>
    <sheetView topLeftCell="A17" workbookViewId="0">
      <selection activeCell="H136" sqref="H136"/>
    </sheetView>
  </sheetViews>
  <sheetFormatPr defaultColWidth="8.6640625" defaultRowHeight="13.2" x14ac:dyDescent="0.25"/>
  <cols>
    <col min="1" max="1" width="25.6640625" style="3" customWidth="1"/>
    <col min="2" max="2" width="8.44140625" style="3" hidden="1" customWidth="1"/>
    <col min="3" max="3" width="7.44140625" style="3" hidden="1" customWidth="1"/>
    <col min="4" max="4" width="8.6640625" style="3" hidden="1" customWidth="1"/>
    <col min="5" max="5" width="0.44140625" style="3" customWidth="1"/>
    <col min="6" max="6" width="8.44140625" style="3" bestFit="1" customWidth="1"/>
    <col min="7" max="7" width="8" style="3" bestFit="1" customWidth="1"/>
    <col min="8" max="8" width="8.6640625" style="3"/>
    <col min="9" max="9" width="0.44140625" style="3" customWidth="1"/>
    <col min="10" max="10" width="8.44140625" style="3" bestFit="1" customWidth="1"/>
    <col min="11" max="11" width="8" style="3" bestFit="1" customWidth="1"/>
    <col min="12" max="12" width="8.6640625" style="3"/>
    <col min="13" max="13" width="0.44140625" style="3" customWidth="1"/>
    <col min="14" max="14" width="8.44140625" style="3" bestFit="1" customWidth="1"/>
    <col min="15" max="16" width="9.44140625" style="3" customWidth="1"/>
    <col min="17" max="17" width="0.44140625" style="3" customWidth="1"/>
    <col min="18" max="18" width="8.44140625" style="3" bestFit="1" customWidth="1"/>
    <col min="19" max="19" width="8" style="3" bestFit="1" customWidth="1"/>
    <col min="20" max="20" width="8.6640625" style="3"/>
    <col min="21" max="21" width="0.44140625" style="3" customWidth="1"/>
    <col min="22" max="22" width="8.44140625" style="3" bestFit="1" customWidth="1"/>
    <col min="23" max="23" width="8" style="3" bestFit="1" customWidth="1"/>
    <col min="24" max="24" width="8.6640625" style="3"/>
    <col min="25" max="25" width="0.44140625" style="3" customWidth="1"/>
    <col min="26" max="26" width="10.109375" style="3" bestFit="1" customWidth="1"/>
    <col min="27" max="27" width="8.44140625" style="3" customWidth="1"/>
    <col min="28" max="28" width="1.33203125" style="3" customWidth="1"/>
    <col min="29" max="31" width="8.44140625" style="3" customWidth="1"/>
    <col min="32" max="16384" width="8.6640625" style="3"/>
  </cols>
  <sheetData>
    <row r="1" spans="1:26" x14ac:dyDescent="0.25">
      <c r="A1" s="135" t="s">
        <v>39</v>
      </c>
      <c r="B1" s="138"/>
      <c r="C1" s="138"/>
      <c r="D1" s="1"/>
      <c r="E1" s="1"/>
      <c r="F1" s="1"/>
      <c r="G1" s="1"/>
      <c r="H1" s="1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</row>
    <row r="2" spans="1:26" x14ac:dyDescent="0.25">
      <c r="A2" s="4" t="s">
        <v>40</v>
      </c>
      <c r="B2" s="1"/>
      <c r="C2" s="1"/>
      <c r="D2" s="1"/>
      <c r="E2" s="1"/>
      <c r="F2" s="1"/>
      <c r="G2" s="1"/>
      <c r="H2" s="1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"/>
    </row>
    <row r="3" spans="1:26" x14ac:dyDescent="0.25">
      <c r="A3" s="5" t="s">
        <v>41</v>
      </c>
      <c r="B3" s="6"/>
      <c r="C3" s="6"/>
      <c r="D3" s="6"/>
      <c r="E3" s="6"/>
      <c r="F3" s="6"/>
      <c r="G3" s="6"/>
      <c r="H3" s="6"/>
      <c r="I3" s="2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2"/>
    </row>
    <row r="4" spans="1:26" x14ac:dyDescent="0.25">
      <c r="A4" s="5" t="s">
        <v>42</v>
      </c>
      <c r="C4" s="6"/>
      <c r="D4" s="6"/>
      <c r="E4" s="6"/>
      <c r="F4" s="7">
        <v>0.03</v>
      </c>
      <c r="G4" s="6"/>
      <c r="H4" s="6"/>
      <c r="I4" s="2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2"/>
    </row>
    <row r="5" spans="1:26" x14ac:dyDescent="0.25">
      <c r="A5" s="8" t="s">
        <v>43</v>
      </c>
      <c r="C5" s="6"/>
      <c r="D5" s="6"/>
      <c r="E5" s="6"/>
      <c r="F5" s="7">
        <v>0.06</v>
      </c>
      <c r="G5" s="6"/>
      <c r="H5" s="6"/>
      <c r="I5" s="2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2"/>
    </row>
    <row r="6" spans="1:26" x14ac:dyDescent="0.25">
      <c r="B6" s="136" t="s">
        <v>45</v>
      </c>
      <c r="C6" s="136"/>
      <c r="D6" s="136"/>
      <c r="E6" s="9"/>
      <c r="F6" s="139" t="s">
        <v>48</v>
      </c>
      <c r="G6" s="139"/>
      <c r="H6" s="139"/>
      <c r="I6" s="9"/>
      <c r="J6" s="137" t="s">
        <v>35</v>
      </c>
      <c r="K6" s="137"/>
      <c r="L6" s="137"/>
      <c r="M6" s="9"/>
      <c r="N6" s="137" t="s">
        <v>119</v>
      </c>
      <c r="O6" s="137"/>
      <c r="P6" s="137"/>
      <c r="Q6" s="9"/>
      <c r="R6" s="137" t="s">
        <v>123</v>
      </c>
      <c r="S6" s="137"/>
      <c r="T6" s="137"/>
      <c r="U6" s="9"/>
      <c r="V6" s="137" t="s">
        <v>127</v>
      </c>
      <c r="W6" s="137"/>
      <c r="X6" s="137"/>
      <c r="Y6" s="9"/>
      <c r="Z6" s="137" t="s">
        <v>49</v>
      </c>
    </row>
    <row r="7" spans="1:26" ht="26.4" x14ac:dyDescent="0.25">
      <c r="B7" s="11" t="s">
        <v>50</v>
      </c>
      <c r="C7" s="12"/>
      <c r="D7" s="136"/>
      <c r="E7" s="9"/>
      <c r="F7" s="11" t="s">
        <v>50</v>
      </c>
      <c r="G7" s="12">
        <v>42552</v>
      </c>
      <c r="H7" s="136"/>
      <c r="I7" s="9"/>
      <c r="J7" s="11" t="s">
        <v>50</v>
      </c>
      <c r="K7" s="12">
        <v>42917</v>
      </c>
      <c r="L7" s="136"/>
      <c r="M7" s="9"/>
      <c r="N7" s="11" t="s">
        <v>50</v>
      </c>
      <c r="O7" s="12">
        <v>43282</v>
      </c>
      <c r="P7" s="136"/>
      <c r="Q7" s="9"/>
      <c r="R7" s="11" t="s">
        <v>50</v>
      </c>
      <c r="S7" s="12">
        <v>43647</v>
      </c>
      <c r="T7" s="136"/>
      <c r="U7" s="9"/>
      <c r="V7" s="11" t="s">
        <v>50</v>
      </c>
      <c r="W7" s="12">
        <v>44013</v>
      </c>
      <c r="X7" s="136"/>
      <c r="Y7" s="9"/>
      <c r="Z7" s="14">
        <f>G7</f>
        <v>42552</v>
      </c>
    </row>
    <row r="8" spans="1:26" x14ac:dyDescent="0.25">
      <c r="B8" s="11" t="s">
        <v>51</v>
      </c>
      <c r="C8" s="12"/>
      <c r="D8" s="136"/>
      <c r="E8" s="9"/>
      <c r="F8" s="11" t="s">
        <v>51</v>
      </c>
      <c r="G8" s="12">
        <v>42916</v>
      </c>
      <c r="H8" s="136"/>
      <c r="I8" s="9"/>
      <c r="J8" s="11" t="s">
        <v>51</v>
      </c>
      <c r="K8" s="12">
        <v>43281</v>
      </c>
      <c r="L8" s="136"/>
      <c r="M8" s="9"/>
      <c r="N8" s="11" t="s">
        <v>51</v>
      </c>
      <c r="O8" s="12">
        <v>43646</v>
      </c>
      <c r="P8" s="136"/>
      <c r="Q8" s="9"/>
      <c r="R8" s="11" t="s">
        <v>51</v>
      </c>
      <c r="S8" s="12">
        <v>44012</v>
      </c>
      <c r="T8" s="136"/>
      <c r="U8" s="9"/>
      <c r="V8" s="11" t="s">
        <v>51</v>
      </c>
      <c r="W8" s="12">
        <v>44377</v>
      </c>
      <c r="X8" s="136"/>
      <c r="Y8" s="9"/>
      <c r="Z8" s="14">
        <f>W8</f>
        <v>44377</v>
      </c>
    </row>
    <row r="9" spans="1:26" x14ac:dyDescent="0.25">
      <c r="A9" s="15" t="s">
        <v>52</v>
      </c>
      <c r="B9" s="3" t="s">
        <v>53</v>
      </c>
      <c r="D9" s="16">
        <f>ROUND((C8-C7)/30,0)</f>
        <v>0</v>
      </c>
      <c r="E9" s="17"/>
      <c r="F9" s="3" t="s">
        <v>53</v>
      </c>
      <c r="H9" s="16">
        <f>ROUND((G8-G7)/30,0)</f>
        <v>12</v>
      </c>
      <c r="I9" s="17"/>
      <c r="J9" s="3" t="s">
        <v>53</v>
      </c>
      <c r="L9" s="16">
        <f>ROUND((K8-K7)/30,0)</f>
        <v>12</v>
      </c>
      <c r="M9" s="17"/>
      <c r="N9" s="3" t="s">
        <v>53</v>
      </c>
      <c r="P9" s="16">
        <f>ROUND((O8-O7)/30,0)</f>
        <v>12</v>
      </c>
      <c r="Q9" s="17"/>
      <c r="R9" s="3" t="s">
        <v>53</v>
      </c>
      <c r="T9" s="16">
        <f>ROUND((S8-S7)/30,0)</f>
        <v>12</v>
      </c>
      <c r="U9" s="17"/>
      <c r="V9" s="3" t="s">
        <v>53</v>
      </c>
      <c r="X9" s="16">
        <f>ROUND((W8-W7)/30,0)</f>
        <v>12</v>
      </c>
      <c r="Y9" s="17"/>
      <c r="Z9" s="18">
        <f>ROUND(D9+H9+L9+P9+T9+X9,0)</f>
        <v>60</v>
      </c>
    </row>
    <row r="10" spans="1:26" x14ac:dyDescent="0.25">
      <c r="A10" s="19" t="s">
        <v>54</v>
      </c>
      <c r="B10" s="2"/>
      <c r="C10" s="2"/>
      <c r="E10" s="21"/>
      <c r="F10" s="2"/>
      <c r="G10" s="2"/>
      <c r="I10" s="21"/>
      <c r="J10" s="2"/>
      <c r="K10" s="2"/>
      <c r="M10" s="21"/>
      <c r="N10" s="2"/>
      <c r="O10" s="2"/>
      <c r="Q10" s="21"/>
      <c r="R10" s="2"/>
      <c r="S10" s="2"/>
      <c r="U10" s="21"/>
      <c r="V10" s="2"/>
      <c r="W10" s="2"/>
      <c r="Y10" s="21"/>
      <c r="Z10" s="20"/>
    </row>
    <row r="11" spans="1:26" x14ac:dyDescent="0.25">
      <c r="A11" s="22" t="s">
        <v>55</v>
      </c>
      <c r="B11" s="23" t="s">
        <v>56</v>
      </c>
      <c r="C11" s="23" t="s">
        <v>57</v>
      </c>
      <c r="D11" s="24" t="s">
        <v>58</v>
      </c>
      <c r="E11" s="21"/>
      <c r="F11" s="23" t="s">
        <v>56</v>
      </c>
      <c r="G11" s="23" t="s">
        <v>125</v>
      </c>
      <c r="H11" s="24" t="s">
        <v>58</v>
      </c>
      <c r="I11" s="21"/>
      <c r="J11" s="23" t="s">
        <v>56</v>
      </c>
      <c r="K11" s="23" t="s">
        <v>125</v>
      </c>
      <c r="L11" s="24" t="s">
        <v>58</v>
      </c>
      <c r="M11" s="21"/>
      <c r="N11" s="23" t="s">
        <v>56</v>
      </c>
      <c r="O11" s="23" t="s">
        <v>125</v>
      </c>
      <c r="P11" s="24" t="s">
        <v>58</v>
      </c>
      <c r="Q11" s="21"/>
      <c r="R11" s="23" t="s">
        <v>56</v>
      </c>
      <c r="S11" s="23" t="s">
        <v>125</v>
      </c>
      <c r="T11" s="24" t="s">
        <v>58</v>
      </c>
      <c r="U11" s="21"/>
      <c r="V11" s="23" t="s">
        <v>56</v>
      </c>
      <c r="W11" s="23" t="s">
        <v>125</v>
      </c>
      <c r="X11" s="24" t="s">
        <v>58</v>
      </c>
      <c r="Y11" s="21"/>
      <c r="Z11" s="20"/>
    </row>
    <row r="12" spans="1:26" hidden="1" x14ac:dyDescent="0.25">
      <c r="A12" s="3" t="s">
        <v>59</v>
      </c>
      <c r="B12" s="25"/>
      <c r="C12" s="26"/>
      <c r="D12" s="27">
        <f>ROUND(B12/195*C12,0)</f>
        <v>0</v>
      </c>
      <c r="E12" s="21"/>
      <c r="F12" s="20">
        <f>ROUND(B12*(1+$F$4),0)</f>
        <v>0</v>
      </c>
      <c r="G12" s="26"/>
      <c r="H12" s="27">
        <f>ROUND(F12/195*G12,0)</f>
        <v>0</v>
      </c>
      <c r="I12" s="21"/>
      <c r="J12" s="20">
        <f>ROUND(F12*(1+$F$4),0)</f>
        <v>0</v>
      </c>
      <c r="K12" s="26"/>
      <c r="L12" s="27">
        <f>ROUND(J12/195*K12,0)</f>
        <v>0</v>
      </c>
      <c r="M12" s="21"/>
      <c r="N12" s="20">
        <f>ROUND(J12*(1+$F$4),0)</f>
        <v>0</v>
      </c>
      <c r="O12" s="26"/>
      <c r="P12" s="27">
        <f>ROUND(N12/195*O12,0)</f>
        <v>0</v>
      </c>
      <c r="Q12" s="21"/>
      <c r="R12" s="20">
        <f>ROUND(N12*(1+$F$4),0)</f>
        <v>0</v>
      </c>
      <c r="S12" s="26"/>
      <c r="T12" s="27">
        <f>ROUND(R12/195*S12,0)</f>
        <v>0</v>
      </c>
      <c r="U12" s="21"/>
      <c r="V12" s="20">
        <f>ROUND(R12*(1+$F$4),0)</f>
        <v>0</v>
      </c>
      <c r="W12" s="26"/>
      <c r="X12" s="27">
        <f>ROUND(V12/195*W12,0)</f>
        <v>0</v>
      </c>
      <c r="Y12" s="21"/>
      <c r="Z12" s="20">
        <f>ROUND(D12+H12+L12+P12+T12+X12,0)</f>
        <v>0</v>
      </c>
    </row>
    <row r="13" spans="1:26" ht="12" hidden="1" customHeight="1" x14ac:dyDescent="0.25">
      <c r="A13" s="3" t="s">
        <v>59</v>
      </c>
      <c r="B13" s="25"/>
      <c r="C13" s="26"/>
      <c r="D13" s="27">
        <f t="shared" ref="D13:D21" si="0">ROUND(B13/195*C13,0)</f>
        <v>0</v>
      </c>
      <c r="E13" s="21"/>
      <c r="I13" s="21"/>
      <c r="M13" s="21"/>
      <c r="Q13" s="21"/>
      <c r="U13" s="21"/>
      <c r="Y13" s="21"/>
    </row>
    <row r="14" spans="1:26" ht="12" hidden="1" customHeight="1" x14ac:dyDescent="0.25">
      <c r="A14" s="3" t="s">
        <v>59</v>
      </c>
      <c r="B14" s="25"/>
      <c r="C14" s="26"/>
      <c r="D14" s="27">
        <f t="shared" si="0"/>
        <v>0</v>
      </c>
      <c r="E14" s="30"/>
      <c r="F14" s="20"/>
      <c r="G14" s="15"/>
      <c r="H14" s="43"/>
      <c r="I14" s="30"/>
      <c r="J14" s="20"/>
      <c r="K14" s="15"/>
      <c r="L14" s="43"/>
      <c r="M14" s="30"/>
      <c r="O14" s="15"/>
      <c r="P14" s="43"/>
      <c r="Q14" s="30"/>
      <c r="S14" s="15"/>
      <c r="T14" s="43"/>
      <c r="U14" s="30"/>
      <c r="W14" s="15"/>
      <c r="X14" s="43"/>
      <c r="Y14" s="30"/>
      <c r="Z14" s="105"/>
    </row>
    <row r="15" spans="1:26" ht="15.75" customHeight="1" x14ac:dyDescent="0.25">
      <c r="A15" s="3" t="s">
        <v>59</v>
      </c>
      <c r="B15" s="25"/>
      <c r="C15" s="26"/>
      <c r="D15" s="27">
        <f t="shared" si="0"/>
        <v>0</v>
      </c>
      <c r="E15" s="30"/>
      <c r="F15" s="20"/>
      <c r="G15" s="26"/>
      <c r="H15" s="27">
        <f t="shared" ref="H15:H21" si="1">ROUND(F15/9*G15,0)</f>
        <v>0</v>
      </c>
      <c r="I15" s="21"/>
      <c r="J15" s="20">
        <f t="shared" ref="J15:J21" si="2">ROUND(F15*(1+$F$4),0)</f>
        <v>0</v>
      </c>
      <c r="K15" s="26"/>
      <c r="L15" s="27">
        <f t="shared" ref="L15:L21" si="3">ROUND(J15/9*K15,0)</f>
        <v>0</v>
      </c>
      <c r="M15" s="21"/>
      <c r="N15" s="20">
        <f t="shared" ref="N15:N21" si="4">ROUND(J15*(1+$F$4),0)</f>
        <v>0</v>
      </c>
      <c r="O15" s="26"/>
      <c r="P15" s="27">
        <f t="shared" ref="P15:P21" si="5">ROUND(N15/9*O15,0)</f>
        <v>0</v>
      </c>
      <c r="Q15" s="21"/>
      <c r="R15" s="20">
        <f t="shared" ref="R15:R21" si="6">ROUND(N15*(1+$F$4),0)</f>
        <v>0</v>
      </c>
      <c r="S15" s="26"/>
      <c r="T15" s="27">
        <f t="shared" ref="T15:T21" si="7">ROUND(R15/9*S15,0)</f>
        <v>0</v>
      </c>
      <c r="U15" s="21"/>
      <c r="V15" s="20">
        <f t="shared" ref="V15:V21" si="8">ROUND(R15*(1+$F$4),0)</f>
        <v>0</v>
      </c>
      <c r="W15" s="26"/>
      <c r="X15" s="27">
        <f t="shared" ref="X15:X21" si="9">ROUND(V15/9*W15,0)</f>
        <v>0</v>
      </c>
      <c r="Y15" s="21"/>
      <c r="Z15" s="20">
        <f t="shared" ref="Z15:Z21" si="10">ROUND(H15+L15+P15+T15+X15,0)</f>
        <v>0</v>
      </c>
    </row>
    <row r="16" spans="1:26" ht="15.75" customHeight="1" x14ac:dyDescent="0.25">
      <c r="A16" s="3" t="s">
        <v>59</v>
      </c>
      <c r="B16" s="25"/>
      <c r="C16" s="26"/>
      <c r="D16" s="27">
        <f t="shared" si="0"/>
        <v>0</v>
      </c>
      <c r="E16" s="30"/>
      <c r="F16" s="20"/>
      <c r="G16" s="26"/>
      <c r="H16" s="27">
        <f t="shared" si="1"/>
        <v>0</v>
      </c>
      <c r="I16" s="21"/>
      <c r="J16" s="20">
        <f t="shared" si="2"/>
        <v>0</v>
      </c>
      <c r="K16" s="26"/>
      <c r="L16" s="27">
        <f t="shared" si="3"/>
        <v>0</v>
      </c>
      <c r="M16" s="21"/>
      <c r="N16" s="20">
        <f t="shared" si="4"/>
        <v>0</v>
      </c>
      <c r="O16" s="26"/>
      <c r="P16" s="27">
        <f t="shared" si="5"/>
        <v>0</v>
      </c>
      <c r="Q16" s="21"/>
      <c r="R16" s="20">
        <f t="shared" si="6"/>
        <v>0</v>
      </c>
      <c r="S16" s="26"/>
      <c r="T16" s="27">
        <f t="shared" si="7"/>
        <v>0</v>
      </c>
      <c r="U16" s="21"/>
      <c r="V16" s="20">
        <f t="shared" si="8"/>
        <v>0</v>
      </c>
      <c r="W16" s="26"/>
      <c r="X16" s="27">
        <f t="shared" si="9"/>
        <v>0</v>
      </c>
      <c r="Y16" s="21"/>
      <c r="Z16" s="20">
        <f t="shared" si="10"/>
        <v>0</v>
      </c>
    </row>
    <row r="17" spans="1:26" ht="15.75" customHeight="1" x14ac:dyDescent="0.25">
      <c r="A17" s="3" t="s">
        <v>59</v>
      </c>
      <c r="B17" s="25"/>
      <c r="C17" s="26"/>
      <c r="D17" s="27">
        <f t="shared" si="0"/>
        <v>0</v>
      </c>
      <c r="E17" s="30"/>
      <c r="F17" s="20"/>
      <c r="G17" s="26"/>
      <c r="H17" s="27">
        <f t="shared" si="1"/>
        <v>0</v>
      </c>
      <c r="I17" s="21"/>
      <c r="J17" s="20">
        <f t="shared" si="2"/>
        <v>0</v>
      </c>
      <c r="K17" s="26"/>
      <c r="L17" s="27">
        <f t="shared" si="3"/>
        <v>0</v>
      </c>
      <c r="M17" s="21"/>
      <c r="N17" s="20">
        <f t="shared" si="4"/>
        <v>0</v>
      </c>
      <c r="O17" s="26"/>
      <c r="P17" s="27">
        <f t="shared" si="5"/>
        <v>0</v>
      </c>
      <c r="Q17" s="21"/>
      <c r="R17" s="20">
        <f t="shared" si="6"/>
        <v>0</v>
      </c>
      <c r="S17" s="26"/>
      <c r="T17" s="27">
        <f t="shared" si="7"/>
        <v>0</v>
      </c>
      <c r="U17" s="21"/>
      <c r="V17" s="20">
        <f t="shared" si="8"/>
        <v>0</v>
      </c>
      <c r="W17" s="26"/>
      <c r="X17" s="27">
        <f t="shared" si="9"/>
        <v>0</v>
      </c>
      <c r="Y17" s="21"/>
      <c r="Z17" s="20">
        <f t="shared" si="10"/>
        <v>0</v>
      </c>
    </row>
    <row r="18" spans="1:26" ht="15.75" customHeight="1" x14ac:dyDescent="0.25">
      <c r="A18" s="3" t="s">
        <v>59</v>
      </c>
      <c r="B18" s="25"/>
      <c r="C18" s="26"/>
      <c r="D18" s="27">
        <f t="shared" si="0"/>
        <v>0</v>
      </c>
      <c r="E18" s="30"/>
      <c r="F18" s="20"/>
      <c r="G18" s="26"/>
      <c r="H18" s="27">
        <f t="shared" si="1"/>
        <v>0</v>
      </c>
      <c r="I18" s="21"/>
      <c r="J18" s="20">
        <f t="shared" si="2"/>
        <v>0</v>
      </c>
      <c r="K18" s="26"/>
      <c r="L18" s="27">
        <f t="shared" si="3"/>
        <v>0</v>
      </c>
      <c r="M18" s="21"/>
      <c r="N18" s="20">
        <f t="shared" si="4"/>
        <v>0</v>
      </c>
      <c r="O18" s="26"/>
      <c r="P18" s="27">
        <f t="shared" si="5"/>
        <v>0</v>
      </c>
      <c r="Q18" s="21"/>
      <c r="R18" s="20">
        <f t="shared" si="6"/>
        <v>0</v>
      </c>
      <c r="S18" s="26"/>
      <c r="T18" s="27">
        <f t="shared" si="7"/>
        <v>0</v>
      </c>
      <c r="U18" s="21"/>
      <c r="V18" s="20">
        <f t="shared" si="8"/>
        <v>0</v>
      </c>
      <c r="W18" s="26"/>
      <c r="X18" s="27">
        <f t="shared" si="9"/>
        <v>0</v>
      </c>
      <c r="Y18" s="21"/>
      <c r="Z18" s="20">
        <f t="shared" si="10"/>
        <v>0</v>
      </c>
    </row>
    <row r="19" spans="1:26" ht="15.75" customHeight="1" x14ac:dyDescent="0.25">
      <c r="A19" s="3" t="s">
        <v>59</v>
      </c>
      <c r="B19" s="25"/>
      <c r="C19" s="26"/>
      <c r="D19" s="27">
        <f t="shared" si="0"/>
        <v>0</v>
      </c>
      <c r="E19" s="30"/>
      <c r="F19" s="20"/>
      <c r="G19" s="26"/>
      <c r="H19" s="27">
        <f t="shared" si="1"/>
        <v>0</v>
      </c>
      <c r="I19" s="21"/>
      <c r="J19" s="20">
        <f t="shared" si="2"/>
        <v>0</v>
      </c>
      <c r="K19" s="26"/>
      <c r="L19" s="27">
        <f t="shared" si="3"/>
        <v>0</v>
      </c>
      <c r="M19" s="21"/>
      <c r="N19" s="20">
        <f t="shared" si="4"/>
        <v>0</v>
      </c>
      <c r="O19" s="26"/>
      <c r="P19" s="27">
        <f t="shared" si="5"/>
        <v>0</v>
      </c>
      <c r="Q19" s="21"/>
      <c r="R19" s="20">
        <f t="shared" si="6"/>
        <v>0</v>
      </c>
      <c r="S19" s="26"/>
      <c r="T19" s="27">
        <f t="shared" si="7"/>
        <v>0</v>
      </c>
      <c r="U19" s="21"/>
      <c r="V19" s="20">
        <f t="shared" si="8"/>
        <v>0</v>
      </c>
      <c r="W19" s="26"/>
      <c r="X19" s="27">
        <f t="shared" si="9"/>
        <v>0</v>
      </c>
      <c r="Y19" s="21"/>
      <c r="Z19" s="20">
        <f t="shared" si="10"/>
        <v>0</v>
      </c>
    </row>
    <row r="20" spans="1:26" ht="15" customHeight="1" x14ac:dyDescent="0.25">
      <c r="A20" s="3" t="s">
        <v>59</v>
      </c>
      <c r="B20" s="25"/>
      <c r="C20" s="26"/>
      <c r="D20" s="27">
        <f t="shared" si="0"/>
        <v>0</v>
      </c>
      <c r="E20" s="30"/>
      <c r="F20" s="20"/>
      <c r="G20" s="26"/>
      <c r="H20" s="27">
        <f t="shared" si="1"/>
        <v>0</v>
      </c>
      <c r="I20" s="21"/>
      <c r="J20" s="20">
        <f t="shared" si="2"/>
        <v>0</v>
      </c>
      <c r="K20" s="26"/>
      <c r="L20" s="27">
        <f t="shared" si="3"/>
        <v>0</v>
      </c>
      <c r="M20" s="21"/>
      <c r="N20" s="20">
        <f t="shared" si="4"/>
        <v>0</v>
      </c>
      <c r="O20" s="26"/>
      <c r="P20" s="27">
        <f t="shared" si="5"/>
        <v>0</v>
      </c>
      <c r="Q20" s="21"/>
      <c r="R20" s="20">
        <f t="shared" si="6"/>
        <v>0</v>
      </c>
      <c r="S20" s="26"/>
      <c r="T20" s="27">
        <f t="shared" si="7"/>
        <v>0</v>
      </c>
      <c r="U20" s="21"/>
      <c r="V20" s="20">
        <f t="shared" si="8"/>
        <v>0</v>
      </c>
      <c r="W20" s="26"/>
      <c r="X20" s="27">
        <f t="shared" si="9"/>
        <v>0</v>
      </c>
      <c r="Y20" s="21"/>
      <c r="Z20" s="20">
        <f t="shared" si="10"/>
        <v>0</v>
      </c>
    </row>
    <row r="21" spans="1:26" ht="15" customHeight="1" x14ac:dyDescent="0.25">
      <c r="A21" s="3" t="s">
        <v>59</v>
      </c>
      <c r="B21" s="25"/>
      <c r="C21" s="26"/>
      <c r="D21" s="27">
        <f t="shared" si="0"/>
        <v>0</v>
      </c>
      <c r="E21" s="30"/>
      <c r="F21" s="20"/>
      <c r="G21" s="26"/>
      <c r="H21" s="27">
        <f t="shared" si="1"/>
        <v>0</v>
      </c>
      <c r="I21" s="21"/>
      <c r="J21" s="20">
        <f t="shared" si="2"/>
        <v>0</v>
      </c>
      <c r="K21" s="26"/>
      <c r="L21" s="27">
        <f t="shared" si="3"/>
        <v>0</v>
      </c>
      <c r="M21" s="21"/>
      <c r="N21" s="20">
        <f t="shared" si="4"/>
        <v>0</v>
      </c>
      <c r="O21" s="26"/>
      <c r="P21" s="27">
        <f t="shared" si="5"/>
        <v>0</v>
      </c>
      <c r="Q21" s="21"/>
      <c r="R21" s="20">
        <f t="shared" si="6"/>
        <v>0</v>
      </c>
      <c r="S21" s="26"/>
      <c r="T21" s="27">
        <f t="shared" si="7"/>
        <v>0</v>
      </c>
      <c r="U21" s="21"/>
      <c r="V21" s="20">
        <f t="shared" si="8"/>
        <v>0</v>
      </c>
      <c r="W21" s="26"/>
      <c r="X21" s="27">
        <f t="shared" si="9"/>
        <v>0</v>
      </c>
      <c r="Y21" s="21"/>
      <c r="Z21" s="20">
        <f t="shared" si="10"/>
        <v>0</v>
      </c>
    </row>
    <row r="22" spans="1:26" ht="15" customHeight="1" x14ac:dyDescent="0.25">
      <c r="B22" s="25"/>
      <c r="C22" s="26"/>
      <c r="D22" s="27"/>
      <c r="E22" s="30"/>
      <c r="F22" s="20"/>
      <c r="G22" s="15"/>
      <c r="H22" s="43"/>
      <c r="I22" s="30"/>
      <c r="J22" s="20"/>
      <c r="K22" s="15"/>
      <c r="L22" s="43"/>
      <c r="M22" s="30"/>
      <c r="O22" s="15"/>
      <c r="P22" s="43"/>
      <c r="Q22" s="30"/>
      <c r="S22" s="15"/>
      <c r="T22" s="43"/>
      <c r="U22" s="30"/>
      <c r="W22" s="15"/>
      <c r="X22" s="43"/>
      <c r="Y22" s="30"/>
      <c r="Z22" s="105"/>
    </row>
    <row r="23" spans="1:26" x14ac:dyDescent="0.25">
      <c r="A23" s="15" t="s">
        <v>60</v>
      </c>
      <c r="B23" s="28"/>
      <c r="C23" s="15"/>
      <c r="D23" s="27">
        <f>ROUND(SUM(D12:D22),0)</f>
        <v>0</v>
      </c>
      <c r="E23" s="32"/>
      <c r="F23" s="20"/>
      <c r="G23" s="15"/>
      <c r="H23" s="27">
        <f>ROUND(SUM(H12:H22),0)</f>
        <v>0</v>
      </c>
      <c r="I23" s="32"/>
      <c r="J23" s="20"/>
      <c r="K23" s="15"/>
      <c r="L23" s="27">
        <f>ROUND(SUM(L12:L22),0)</f>
        <v>0</v>
      </c>
      <c r="M23" s="32"/>
      <c r="O23" s="15"/>
      <c r="P23" s="27">
        <f>ROUND(SUM(P12:P22),0)</f>
        <v>0</v>
      </c>
      <c r="Q23" s="32"/>
      <c r="S23" s="15"/>
      <c r="T23" s="27">
        <f>ROUND(SUM(T12:T22),0)</f>
        <v>0</v>
      </c>
      <c r="U23" s="32"/>
      <c r="W23" s="15"/>
      <c r="X23" s="27">
        <f>ROUND(SUM(X12:X22),0)</f>
        <v>0</v>
      </c>
      <c r="Y23" s="32"/>
      <c r="Z23" s="27">
        <f>ROUND(SUM(Z12:Z22),0)</f>
        <v>0</v>
      </c>
    </row>
    <row r="24" spans="1:26" ht="6" customHeight="1" x14ac:dyDescent="0.25">
      <c r="A24" s="15"/>
      <c r="B24" s="28"/>
      <c r="C24" s="15"/>
      <c r="D24" s="27"/>
      <c r="E24" s="32"/>
      <c r="F24" s="20"/>
      <c r="G24" s="15"/>
      <c r="H24" s="27"/>
      <c r="I24" s="32"/>
      <c r="J24" s="20"/>
      <c r="K24" s="15"/>
      <c r="L24" s="27"/>
      <c r="M24" s="32"/>
      <c r="O24" s="15"/>
      <c r="P24" s="27"/>
      <c r="Q24" s="32"/>
      <c r="S24" s="15"/>
      <c r="T24" s="27"/>
      <c r="U24" s="32"/>
      <c r="W24" s="15"/>
      <c r="X24" s="27"/>
      <c r="Y24" s="32"/>
      <c r="Z24" s="27"/>
    </row>
    <row r="25" spans="1:26" x14ac:dyDescent="0.25">
      <c r="A25" s="23" t="s">
        <v>61</v>
      </c>
      <c r="B25" s="33" t="s">
        <v>56</v>
      </c>
      <c r="C25" s="23" t="s">
        <v>62</v>
      </c>
      <c r="D25" s="27"/>
      <c r="E25" s="32"/>
      <c r="F25" s="33" t="s">
        <v>56</v>
      </c>
      <c r="G25" s="23" t="s">
        <v>62</v>
      </c>
      <c r="H25" s="27"/>
      <c r="I25" s="32"/>
      <c r="J25" s="23" t="s">
        <v>56</v>
      </c>
      <c r="K25" s="23" t="s">
        <v>62</v>
      </c>
      <c r="L25" s="27"/>
      <c r="M25" s="32"/>
      <c r="N25" s="23" t="s">
        <v>56</v>
      </c>
      <c r="O25" s="23" t="s">
        <v>62</v>
      </c>
      <c r="P25" s="27"/>
      <c r="Q25" s="32"/>
      <c r="R25" s="23" t="s">
        <v>56</v>
      </c>
      <c r="S25" s="23" t="s">
        <v>62</v>
      </c>
      <c r="T25" s="27"/>
      <c r="U25" s="32"/>
      <c r="V25" s="23" t="s">
        <v>56</v>
      </c>
      <c r="W25" s="23" t="s">
        <v>62</v>
      </c>
      <c r="X25" s="27"/>
      <c r="Y25" s="32"/>
      <c r="Z25" s="27"/>
    </row>
    <row r="26" spans="1:26" x14ac:dyDescent="0.25">
      <c r="A26" s="15" t="s">
        <v>63</v>
      </c>
      <c r="B26" s="34"/>
      <c r="C26" s="35"/>
      <c r="D26" s="27">
        <f>ROUND(B26/9*C26,0)</f>
        <v>0</v>
      </c>
      <c r="E26" s="32"/>
      <c r="F26" s="20">
        <f t="shared" ref="F26:F36" si="11">ROUND(B26*(1+$F$4),2)</f>
        <v>0</v>
      </c>
      <c r="G26" s="36"/>
      <c r="H26" s="27">
        <f>ROUND(F26/9*G26,0)</f>
        <v>0</v>
      </c>
      <c r="I26" s="32"/>
      <c r="J26" s="20">
        <f t="shared" ref="J26:J36" si="12">ROUND(F26*(1+$F$4),2)</f>
        <v>0</v>
      </c>
      <c r="K26" s="36"/>
      <c r="L26" s="27">
        <f t="shared" ref="L26" si="13">ROUND(J26/9*K26,0)</f>
        <v>0</v>
      </c>
      <c r="M26" s="32"/>
      <c r="N26" s="20">
        <f t="shared" ref="N26:N36" si="14">ROUND(J26*(1+$F$4),2)</f>
        <v>0</v>
      </c>
      <c r="O26" s="36"/>
      <c r="P26" s="27">
        <f t="shared" ref="P26" si="15">ROUND(N26/9*O26,0)</f>
        <v>0</v>
      </c>
      <c r="Q26" s="32"/>
      <c r="R26" s="20">
        <f t="shared" ref="R26:R36" si="16">ROUND(N26*(1+$F$4),2)</f>
        <v>0</v>
      </c>
      <c r="S26" s="36"/>
      <c r="T26" s="27">
        <f t="shared" ref="T26" si="17">ROUND(R26/9*S26,0)</f>
        <v>0</v>
      </c>
      <c r="U26" s="32"/>
      <c r="V26" s="20">
        <f t="shared" ref="V26:V36" si="18">ROUND(R26*(1+$F$4),2)</f>
        <v>0</v>
      </c>
      <c r="W26" s="36"/>
      <c r="X26" s="27">
        <f t="shared" ref="X26" si="19">ROUND(V26/9*W26,0)</f>
        <v>0</v>
      </c>
      <c r="Y26" s="32"/>
      <c r="Z26" s="20">
        <f t="shared" ref="Z26:Z36" si="20">ROUND(H26+L26+P26+T26+X26,0)</f>
        <v>0</v>
      </c>
    </row>
    <row r="27" spans="1:26" x14ac:dyDescent="0.25">
      <c r="A27" s="15" t="s">
        <v>64</v>
      </c>
      <c r="B27" s="34"/>
      <c r="C27" s="35"/>
      <c r="D27" s="27"/>
      <c r="E27" s="32"/>
      <c r="F27" s="20">
        <f t="shared" si="11"/>
        <v>0</v>
      </c>
      <c r="G27" s="36"/>
      <c r="H27" s="27">
        <f t="shared" ref="H27:H36" si="21">ROUND(F27/12*G27,0)</f>
        <v>0</v>
      </c>
      <c r="I27" s="32"/>
      <c r="J27" s="20">
        <f t="shared" si="12"/>
        <v>0</v>
      </c>
      <c r="K27" s="36"/>
      <c r="L27" s="27">
        <f t="shared" ref="L27:L36" si="22">ROUND(J27/12*K27,0)</f>
        <v>0</v>
      </c>
      <c r="M27" s="32"/>
      <c r="N27" s="20">
        <f t="shared" si="14"/>
        <v>0</v>
      </c>
      <c r="O27" s="36"/>
      <c r="P27" s="27">
        <f t="shared" ref="P27:P36" si="23">ROUND(N27/12*O27,0)</f>
        <v>0</v>
      </c>
      <c r="Q27" s="32"/>
      <c r="R27" s="20">
        <f t="shared" si="16"/>
        <v>0</v>
      </c>
      <c r="S27" s="36"/>
      <c r="T27" s="27">
        <f t="shared" ref="T27:T36" si="24">ROUND(R27/12*S27,0)</f>
        <v>0</v>
      </c>
      <c r="U27" s="32"/>
      <c r="V27" s="20">
        <f t="shared" si="18"/>
        <v>0</v>
      </c>
      <c r="W27" s="35"/>
      <c r="X27" s="27">
        <f t="shared" ref="X27:X36" si="25">ROUND(V27/12*W27,0)</f>
        <v>0</v>
      </c>
      <c r="Y27" s="32"/>
      <c r="Z27" s="20">
        <f>ROUND(H27+L27+P27+T27+X27,0)</f>
        <v>0</v>
      </c>
    </row>
    <row r="28" spans="1:26" x14ac:dyDescent="0.25">
      <c r="A28" s="15" t="s">
        <v>64</v>
      </c>
      <c r="B28" s="34"/>
      <c r="C28" s="35"/>
      <c r="D28" s="27"/>
      <c r="E28" s="32"/>
      <c r="F28" s="20">
        <f t="shared" si="11"/>
        <v>0</v>
      </c>
      <c r="G28" s="36"/>
      <c r="H28" s="27">
        <f t="shared" si="21"/>
        <v>0</v>
      </c>
      <c r="I28" s="32"/>
      <c r="J28" s="20">
        <f t="shared" si="12"/>
        <v>0</v>
      </c>
      <c r="K28" s="36"/>
      <c r="L28" s="27">
        <f t="shared" si="22"/>
        <v>0</v>
      </c>
      <c r="M28" s="32"/>
      <c r="N28" s="20">
        <f t="shared" si="14"/>
        <v>0</v>
      </c>
      <c r="O28" s="36"/>
      <c r="P28" s="27">
        <f t="shared" si="23"/>
        <v>0</v>
      </c>
      <c r="Q28" s="32"/>
      <c r="R28" s="20">
        <f t="shared" si="16"/>
        <v>0</v>
      </c>
      <c r="S28" s="36"/>
      <c r="T28" s="27">
        <f t="shared" si="24"/>
        <v>0</v>
      </c>
      <c r="U28" s="32"/>
      <c r="V28" s="20">
        <f t="shared" si="18"/>
        <v>0</v>
      </c>
      <c r="W28" s="35"/>
      <c r="X28" s="27">
        <f t="shared" si="25"/>
        <v>0</v>
      </c>
      <c r="Y28" s="32"/>
      <c r="Z28" s="20">
        <f t="shared" si="20"/>
        <v>0</v>
      </c>
    </row>
    <row r="29" spans="1:26" hidden="1" x14ac:dyDescent="0.25">
      <c r="A29" s="15" t="s">
        <v>64</v>
      </c>
      <c r="B29" s="34"/>
      <c r="C29" s="35"/>
      <c r="D29" s="27"/>
      <c r="E29" s="32"/>
      <c r="F29" s="20">
        <f t="shared" si="11"/>
        <v>0</v>
      </c>
      <c r="G29" s="36"/>
      <c r="H29" s="27">
        <f t="shared" si="21"/>
        <v>0</v>
      </c>
      <c r="I29" s="32"/>
      <c r="J29" s="20">
        <f t="shared" si="12"/>
        <v>0</v>
      </c>
      <c r="K29" s="36"/>
      <c r="L29" s="27">
        <f t="shared" si="22"/>
        <v>0</v>
      </c>
      <c r="M29" s="32"/>
      <c r="N29" s="20">
        <f t="shared" si="14"/>
        <v>0</v>
      </c>
      <c r="O29" s="36"/>
      <c r="P29" s="27">
        <f t="shared" si="23"/>
        <v>0</v>
      </c>
      <c r="Q29" s="32"/>
      <c r="R29" s="20">
        <f t="shared" si="16"/>
        <v>0</v>
      </c>
      <c r="S29" s="36"/>
      <c r="T29" s="27">
        <f t="shared" si="24"/>
        <v>0</v>
      </c>
      <c r="U29" s="32"/>
      <c r="V29" s="20">
        <f t="shared" si="18"/>
        <v>0</v>
      </c>
      <c r="W29" s="35"/>
      <c r="X29" s="27">
        <f t="shared" si="25"/>
        <v>0</v>
      </c>
      <c r="Y29" s="32"/>
      <c r="Z29" s="20">
        <f t="shared" si="20"/>
        <v>0</v>
      </c>
    </row>
    <row r="30" spans="1:26" hidden="1" x14ac:dyDescent="0.25">
      <c r="A30" s="15" t="s">
        <v>64</v>
      </c>
      <c r="B30" s="34"/>
      <c r="C30" s="35"/>
      <c r="D30" s="27"/>
      <c r="E30" s="32"/>
      <c r="F30" s="20">
        <f t="shared" si="11"/>
        <v>0</v>
      </c>
      <c r="G30" s="36"/>
      <c r="H30" s="27">
        <f t="shared" si="21"/>
        <v>0</v>
      </c>
      <c r="I30" s="32"/>
      <c r="J30" s="20">
        <f t="shared" si="12"/>
        <v>0</v>
      </c>
      <c r="K30" s="36"/>
      <c r="L30" s="27">
        <f t="shared" si="22"/>
        <v>0</v>
      </c>
      <c r="M30" s="32"/>
      <c r="N30" s="20">
        <f t="shared" si="14"/>
        <v>0</v>
      </c>
      <c r="O30" s="36"/>
      <c r="P30" s="27">
        <f t="shared" si="23"/>
        <v>0</v>
      </c>
      <c r="Q30" s="32"/>
      <c r="R30" s="20">
        <f t="shared" si="16"/>
        <v>0</v>
      </c>
      <c r="S30" s="36"/>
      <c r="T30" s="27">
        <f t="shared" si="24"/>
        <v>0</v>
      </c>
      <c r="U30" s="32"/>
      <c r="V30" s="20">
        <f t="shared" si="18"/>
        <v>0</v>
      </c>
      <c r="W30" s="35"/>
      <c r="X30" s="27">
        <f t="shared" si="25"/>
        <v>0</v>
      </c>
      <c r="Y30" s="32"/>
      <c r="Z30" s="20">
        <f t="shared" si="20"/>
        <v>0</v>
      </c>
    </row>
    <row r="31" spans="1:26" hidden="1" x14ac:dyDescent="0.25">
      <c r="A31" s="15" t="s">
        <v>64</v>
      </c>
      <c r="B31" s="34"/>
      <c r="C31" s="35"/>
      <c r="D31" s="27"/>
      <c r="E31" s="32"/>
      <c r="F31" s="20">
        <f t="shared" si="11"/>
        <v>0</v>
      </c>
      <c r="G31" s="36"/>
      <c r="H31" s="27">
        <f t="shared" si="21"/>
        <v>0</v>
      </c>
      <c r="I31" s="32"/>
      <c r="J31" s="20">
        <f t="shared" si="12"/>
        <v>0</v>
      </c>
      <c r="K31" s="36"/>
      <c r="L31" s="27">
        <f t="shared" si="22"/>
        <v>0</v>
      </c>
      <c r="M31" s="32"/>
      <c r="N31" s="20">
        <f t="shared" si="14"/>
        <v>0</v>
      </c>
      <c r="O31" s="36"/>
      <c r="P31" s="27">
        <f t="shared" si="23"/>
        <v>0</v>
      </c>
      <c r="Q31" s="32"/>
      <c r="R31" s="20">
        <f t="shared" si="16"/>
        <v>0</v>
      </c>
      <c r="S31" s="36"/>
      <c r="T31" s="27">
        <f t="shared" si="24"/>
        <v>0</v>
      </c>
      <c r="U31" s="32"/>
      <c r="V31" s="20">
        <f t="shared" si="18"/>
        <v>0</v>
      </c>
      <c r="W31" s="35"/>
      <c r="X31" s="27">
        <f t="shared" si="25"/>
        <v>0</v>
      </c>
      <c r="Y31" s="32"/>
      <c r="Z31" s="20">
        <f t="shared" si="20"/>
        <v>0</v>
      </c>
    </row>
    <row r="32" spans="1:26" hidden="1" x14ac:dyDescent="0.25">
      <c r="A32" s="15" t="s">
        <v>64</v>
      </c>
      <c r="B32" s="34"/>
      <c r="C32" s="35"/>
      <c r="D32" s="27"/>
      <c r="E32" s="32"/>
      <c r="F32" s="20">
        <f t="shared" si="11"/>
        <v>0</v>
      </c>
      <c r="G32" s="36"/>
      <c r="H32" s="27">
        <f t="shared" si="21"/>
        <v>0</v>
      </c>
      <c r="I32" s="32"/>
      <c r="J32" s="20">
        <f t="shared" si="12"/>
        <v>0</v>
      </c>
      <c r="K32" s="36"/>
      <c r="L32" s="27">
        <f t="shared" si="22"/>
        <v>0</v>
      </c>
      <c r="M32" s="32"/>
      <c r="N32" s="20">
        <f t="shared" si="14"/>
        <v>0</v>
      </c>
      <c r="O32" s="36"/>
      <c r="P32" s="27">
        <f t="shared" si="23"/>
        <v>0</v>
      </c>
      <c r="Q32" s="32"/>
      <c r="R32" s="20">
        <f t="shared" si="16"/>
        <v>0</v>
      </c>
      <c r="S32" s="36"/>
      <c r="T32" s="27">
        <f t="shared" si="24"/>
        <v>0</v>
      </c>
      <c r="U32" s="32"/>
      <c r="V32" s="20">
        <f t="shared" si="18"/>
        <v>0</v>
      </c>
      <c r="W32" s="35"/>
      <c r="X32" s="27">
        <f t="shared" si="25"/>
        <v>0</v>
      </c>
      <c r="Y32" s="32"/>
      <c r="Z32" s="20">
        <f t="shared" si="20"/>
        <v>0</v>
      </c>
    </row>
    <row r="33" spans="1:26" hidden="1" x14ac:dyDescent="0.25">
      <c r="A33" s="15" t="s">
        <v>64</v>
      </c>
      <c r="B33" s="34"/>
      <c r="C33" s="35"/>
      <c r="D33" s="27"/>
      <c r="E33" s="32"/>
      <c r="F33" s="20">
        <f t="shared" si="11"/>
        <v>0</v>
      </c>
      <c r="G33" s="36"/>
      <c r="H33" s="27">
        <f t="shared" si="21"/>
        <v>0</v>
      </c>
      <c r="I33" s="32"/>
      <c r="J33" s="20">
        <f t="shared" si="12"/>
        <v>0</v>
      </c>
      <c r="K33" s="36"/>
      <c r="L33" s="27">
        <f t="shared" si="22"/>
        <v>0</v>
      </c>
      <c r="M33" s="32"/>
      <c r="N33" s="20">
        <f t="shared" si="14"/>
        <v>0</v>
      </c>
      <c r="O33" s="36"/>
      <c r="P33" s="27">
        <f t="shared" si="23"/>
        <v>0</v>
      </c>
      <c r="Q33" s="32"/>
      <c r="R33" s="20">
        <f t="shared" si="16"/>
        <v>0</v>
      </c>
      <c r="S33" s="36"/>
      <c r="T33" s="27">
        <f t="shared" si="24"/>
        <v>0</v>
      </c>
      <c r="U33" s="32"/>
      <c r="V33" s="20">
        <f t="shared" si="18"/>
        <v>0</v>
      </c>
      <c r="W33" s="35"/>
      <c r="X33" s="27">
        <f t="shared" si="25"/>
        <v>0</v>
      </c>
      <c r="Y33" s="32"/>
      <c r="Z33" s="20">
        <f t="shared" si="20"/>
        <v>0</v>
      </c>
    </row>
    <row r="34" spans="1:26" hidden="1" x14ac:dyDescent="0.25">
      <c r="A34" s="15" t="s">
        <v>64</v>
      </c>
      <c r="B34" s="34"/>
      <c r="C34" s="35"/>
      <c r="D34" s="27"/>
      <c r="E34" s="32"/>
      <c r="F34" s="20">
        <f t="shared" si="11"/>
        <v>0</v>
      </c>
      <c r="G34" s="36"/>
      <c r="H34" s="27">
        <f t="shared" si="21"/>
        <v>0</v>
      </c>
      <c r="I34" s="32"/>
      <c r="J34" s="20">
        <f t="shared" si="12"/>
        <v>0</v>
      </c>
      <c r="K34" s="36"/>
      <c r="L34" s="27">
        <f t="shared" si="22"/>
        <v>0</v>
      </c>
      <c r="M34" s="32"/>
      <c r="N34" s="20">
        <f t="shared" si="14"/>
        <v>0</v>
      </c>
      <c r="O34" s="36"/>
      <c r="P34" s="27">
        <f t="shared" si="23"/>
        <v>0</v>
      </c>
      <c r="Q34" s="32"/>
      <c r="R34" s="20">
        <f t="shared" si="16"/>
        <v>0</v>
      </c>
      <c r="S34" s="36"/>
      <c r="T34" s="27">
        <f t="shared" si="24"/>
        <v>0</v>
      </c>
      <c r="U34" s="32"/>
      <c r="V34" s="20">
        <f t="shared" si="18"/>
        <v>0</v>
      </c>
      <c r="W34" s="35"/>
      <c r="X34" s="27">
        <f t="shared" si="25"/>
        <v>0</v>
      </c>
      <c r="Y34" s="32"/>
      <c r="Z34" s="20">
        <f t="shared" si="20"/>
        <v>0</v>
      </c>
    </row>
    <row r="35" spans="1:26" hidden="1" x14ac:dyDescent="0.25">
      <c r="A35" s="15" t="s">
        <v>64</v>
      </c>
      <c r="B35" s="34"/>
      <c r="C35" s="35"/>
      <c r="D35" s="27"/>
      <c r="E35" s="32"/>
      <c r="F35" s="20">
        <f t="shared" si="11"/>
        <v>0</v>
      </c>
      <c r="G35" s="36"/>
      <c r="H35" s="27">
        <f t="shared" si="21"/>
        <v>0</v>
      </c>
      <c r="I35" s="32"/>
      <c r="J35" s="20">
        <f t="shared" si="12"/>
        <v>0</v>
      </c>
      <c r="K35" s="36"/>
      <c r="L35" s="27">
        <f t="shared" si="22"/>
        <v>0</v>
      </c>
      <c r="M35" s="32"/>
      <c r="N35" s="20">
        <f t="shared" si="14"/>
        <v>0</v>
      </c>
      <c r="O35" s="36"/>
      <c r="P35" s="27">
        <f t="shared" si="23"/>
        <v>0</v>
      </c>
      <c r="Q35" s="32"/>
      <c r="R35" s="20">
        <f t="shared" si="16"/>
        <v>0</v>
      </c>
      <c r="S35" s="36"/>
      <c r="T35" s="27">
        <f t="shared" si="24"/>
        <v>0</v>
      </c>
      <c r="U35" s="32"/>
      <c r="V35" s="20">
        <f t="shared" si="18"/>
        <v>0</v>
      </c>
      <c r="W35" s="35"/>
      <c r="X35" s="27">
        <f t="shared" si="25"/>
        <v>0</v>
      </c>
      <c r="Y35" s="32"/>
      <c r="Z35" s="20">
        <f t="shared" si="20"/>
        <v>0</v>
      </c>
    </row>
    <row r="36" spans="1:26" hidden="1" x14ac:dyDescent="0.25">
      <c r="A36" s="15" t="s">
        <v>64</v>
      </c>
      <c r="B36" s="34"/>
      <c r="C36" s="26"/>
      <c r="D36" s="27">
        <f>ROUND(B36/12*C36,0)</f>
        <v>0</v>
      </c>
      <c r="E36" s="32"/>
      <c r="F36" s="20">
        <f t="shared" si="11"/>
        <v>0</v>
      </c>
      <c r="G36" s="26"/>
      <c r="H36" s="27">
        <f t="shared" si="21"/>
        <v>0</v>
      </c>
      <c r="I36" s="32"/>
      <c r="J36" s="20">
        <f t="shared" si="12"/>
        <v>0</v>
      </c>
      <c r="K36" s="26"/>
      <c r="L36" s="27">
        <f t="shared" si="22"/>
        <v>0</v>
      </c>
      <c r="M36" s="32"/>
      <c r="N36" s="20">
        <f t="shared" si="14"/>
        <v>0</v>
      </c>
      <c r="O36" s="26"/>
      <c r="P36" s="27">
        <f t="shared" si="23"/>
        <v>0</v>
      </c>
      <c r="Q36" s="32"/>
      <c r="R36" s="20">
        <f t="shared" si="16"/>
        <v>0</v>
      </c>
      <c r="S36" s="37"/>
      <c r="T36" s="27">
        <f t="shared" si="24"/>
        <v>0</v>
      </c>
      <c r="U36" s="32"/>
      <c r="V36" s="20">
        <f t="shared" si="18"/>
        <v>0</v>
      </c>
      <c r="W36" s="37"/>
      <c r="X36" s="27">
        <f t="shared" si="25"/>
        <v>0</v>
      </c>
      <c r="Y36" s="32"/>
      <c r="Z36" s="20">
        <f t="shared" si="20"/>
        <v>0</v>
      </c>
    </row>
    <row r="37" spans="1:26" ht="3" customHeight="1" x14ac:dyDescent="0.25">
      <c r="A37" s="15"/>
      <c r="B37" s="20"/>
      <c r="C37" s="15"/>
      <c r="D37" s="29"/>
      <c r="E37" s="32"/>
      <c r="F37" s="20"/>
      <c r="G37" s="15"/>
      <c r="H37" s="29"/>
      <c r="I37" s="32"/>
      <c r="J37" s="20"/>
      <c r="K37" s="15"/>
      <c r="L37" s="29"/>
      <c r="M37" s="32"/>
      <c r="O37" s="15"/>
      <c r="P37" s="29"/>
      <c r="Q37" s="32"/>
      <c r="S37" s="15"/>
      <c r="T37" s="29"/>
      <c r="U37" s="32"/>
      <c r="W37" s="15"/>
      <c r="X37" s="29"/>
      <c r="Y37" s="32"/>
      <c r="Z37" s="29"/>
    </row>
    <row r="38" spans="1:26" x14ac:dyDescent="0.25">
      <c r="A38" s="38" t="s">
        <v>65</v>
      </c>
      <c r="B38" s="20"/>
      <c r="C38" s="15"/>
      <c r="D38" s="27">
        <f>ROUND(SUM(D27:D37),0)</f>
        <v>0</v>
      </c>
      <c r="E38" s="32"/>
      <c r="F38" s="20"/>
      <c r="G38" s="15"/>
      <c r="H38" s="27">
        <f>ROUND(SUM(H26:H37),0)</f>
        <v>0</v>
      </c>
      <c r="I38" s="32"/>
      <c r="J38" s="20"/>
      <c r="K38" s="15"/>
      <c r="L38" s="27">
        <f>ROUND(SUM(L26:L37),0)</f>
        <v>0</v>
      </c>
      <c r="M38" s="32"/>
      <c r="O38" s="15"/>
      <c r="P38" s="27">
        <f>ROUND(SUM(P26:P37),0)</f>
        <v>0</v>
      </c>
      <c r="Q38" s="32"/>
      <c r="S38" s="15"/>
      <c r="T38" s="27">
        <f>ROUND(SUM(T26:T37),0)</f>
        <v>0</v>
      </c>
      <c r="U38" s="32"/>
      <c r="W38" s="15"/>
      <c r="X38" s="27">
        <f>ROUND(SUM(X26:X37),0)</f>
        <v>0</v>
      </c>
      <c r="Y38" s="32"/>
      <c r="Z38" s="27">
        <f>ROUND(SUM(Z26:Z37),0)</f>
        <v>0</v>
      </c>
    </row>
    <row r="39" spans="1:26" ht="6" customHeight="1" x14ac:dyDescent="0.25">
      <c r="A39" s="38"/>
      <c r="B39" s="20"/>
      <c r="C39" s="15"/>
      <c r="D39" s="27"/>
      <c r="E39" s="32"/>
      <c r="F39" s="20"/>
      <c r="G39" s="15"/>
      <c r="H39" s="27"/>
      <c r="I39" s="32"/>
      <c r="J39" s="20"/>
      <c r="K39" s="15"/>
      <c r="L39" s="27"/>
      <c r="M39" s="32"/>
      <c r="O39" s="15"/>
      <c r="P39" s="27"/>
      <c r="Q39" s="32"/>
      <c r="S39" s="15"/>
      <c r="T39" s="27"/>
      <c r="U39" s="32"/>
      <c r="W39" s="15"/>
      <c r="X39" s="27"/>
      <c r="Y39" s="32"/>
      <c r="Z39" s="27"/>
    </row>
    <row r="40" spans="1:26" x14ac:dyDescent="0.25">
      <c r="A40" s="39" t="s">
        <v>66</v>
      </c>
      <c r="B40" s="33" t="s">
        <v>56</v>
      </c>
      <c r="C40" s="23" t="s">
        <v>62</v>
      </c>
      <c r="D40" s="27"/>
      <c r="E40" s="32"/>
      <c r="F40" s="33" t="s">
        <v>56</v>
      </c>
      <c r="G40" s="23" t="s">
        <v>62</v>
      </c>
      <c r="H40" s="27"/>
      <c r="I40" s="32"/>
      <c r="J40" s="23" t="s">
        <v>56</v>
      </c>
      <c r="K40" s="23" t="s">
        <v>62</v>
      </c>
      <c r="L40" s="27"/>
      <c r="M40" s="32"/>
      <c r="N40" s="23" t="s">
        <v>56</v>
      </c>
      <c r="O40" s="23" t="s">
        <v>62</v>
      </c>
      <c r="P40" s="27"/>
      <c r="Q40" s="32"/>
      <c r="R40" s="23" t="s">
        <v>56</v>
      </c>
      <c r="S40" s="23" t="s">
        <v>62</v>
      </c>
      <c r="T40" s="27"/>
      <c r="U40" s="32"/>
      <c r="V40" s="23" t="s">
        <v>56</v>
      </c>
      <c r="W40" s="23" t="s">
        <v>62</v>
      </c>
      <c r="X40" s="27"/>
      <c r="Y40" s="32"/>
      <c r="Z40" s="27"/>
    </row>
    <row r="41" spans="1:26" x14ac:dyDescent="0.25">
      <c r="A41" s="38" t="s">
        <v>67</v>
      </c>
      <c r="B41" s="34"/>
      <c r="C41" s="26"/>
      <c r="D41" s="27">
        <f t="shared" ref="D41:D46" si="26">ROUND(B41/12*C41,0)</f>
        <v>0</v>
      </c>
      <c r="E41" s="32"/>
      <c r="F41" s="20">
        <f t="shared" ref="F41:F49" si="27">ROUND(B41*(1+$F$4),2)</f>
        <v>0</v>
      </c>
      <c r="G41" s="26"/>
      <c r="H41" s="27">
        <f t="shared" ref="H41:H49" si="28">ROUND(F41/12*G41,0)</f>
        <v>0</v>
      </c>
      <c r="I41" s="32"/>
      <c r="J41" s="20">
        <f t="shared" ref="J41:J49" si="29">ROUND(F41*(1+$F$4),2)</f>
        <v>0</v>
      </c>
      <c r="K41" s="26"/>
      <c r="L41" s="27">
        <f t="shared" ref="L41:L49" si="30">ROUND(J41/12*K41,0)</f>
        <v>0</v>
      </c>
      <c r="M41" s="32"/>
      <c r="N41" s="20">
        <f t="shared" ref="N41:N49" si="31">ROUND(J41*(1+$F$4),2)</f>
        <v>0</v>
      </c>
      <c r="O41" s="26"/>
      <c r="P41" s="27">
        <f t="shared" ref="P41:P49" si="32">ROUND(N41/12*O41,0)</f>
        <v>0</v>
      </c>
      <c r="Q41" s="32"/>
      <c r="R41" s="20">
        <f t="shared" ref="R41:R49" si="33">ROUND(N41*(1+$F$4),2)</f>
        <v>0</v>
      </c>
      <c r="S41" s="26"/>
      <c r="T41" s="27">
        <f t="shared" ref="T41:T49" si="34">ROUND(R41/12*S41,0)</f>
        <v>0</v>
      </c>
      <c r="U41" s="32"/>
      <c r="V41" s="20">
        <f t="shared" ref="V41:V49" si="35">ROUND(R41*(1+$F$4),2)</f>
        <v>0</v>
      </c>
      <c r="W41" s="26"/>
      <c r="X41" s="27">
        <f t="shared" ref="X41:X49" si="36">ROUND(V41/12*W41,0)</f>
        <v>0</v>
      </c>
      <c r="Y41" s="32"/>
      <c r="Z41" s="20">
        <f t="shared" ref="Z41:Z49" si="37">ROUND(H41+L41+P41+T41+X41,0)</f>
        <v>0</v>
      </c>
    </row>
    <row r="42" spans="1:26" x14ac:dyDescent="0.25">
      <c r="A42" s="38" t="s">
        <v>68</v>
      </c>
      <c r="B42" s="34"/>
      <c r="C42" s="26"/>
      <c r="D42" s="27">
        <f t="shared" si="26"/>
        <v>0</v>
      </c>
      <c r="E42" s="32"/>
      <c r="F42" s="20">
        <f t="shared" si="27"/>
        <v>0</v>
      </c>
      <c r="G42" s="26"/>
      <c r="H42" s="27">
        <f t="shared" si="28"/>
        <v>0</v>
      </c>
      <c r="I42" s="32"/>
      <c r="J42" s="20">
        <f t="shared" si="29"/>
        <v>0</v>
      </c>
      <c r="K42" s="26"/>
      <c r="L42" s="27">
        <f t="shared" si="30"/>
        <v>0</v>
      </c>
      <c r="M42" s="32"/>
      <c r="N42" s="20">
        <f t="shared" si="31"/>
        <v>0</v>
      </c>
      <c r="O42" s="26"/>
      <c r="P42" s="27">
        <f t="shared" si="32"/>
        <v>0</v>
      </c>
      <c r="Q42" s="32"/>
      <c r="R42" s="20">
        <f t="shared" si="33"/>
        <v>0</v>
      </c>
      <c r="S42" s="26"/>
      <c r="T42" s="27">
        <f t="shared" si="34"/>
        <v>0</v>
      </c>
      <c r="U42" s="32"/>
      <c r="V42" s="20">
        <f t="shared" si="35"/>
        <v>0</v>
      </c>
      <c r="W42" s="26"/>
      <c r="X42" s="27">
        <f t="shared" si="36"/>
        <v>0</v>
      </c>
      <c r="Y42" s="32"/>
      <c r="Z42" s="20">
        <f t="shared" si="37"/>
        <v>0</v>
      </c>
    </row>
    <row r="43" spans="1:26" x14ac:dyDescent="0.25">
      <c r="A43" s="38" t="s">
        <v>6</v>
      </c>
      <c r="B43" s="34"/>
      <c r="C43" s="26"/>
      <c r="D43" s="27">
        <f t="shared" si="26"/>
        <v>0</v>
      </c>
      <c r="E43" s="32"/>
      <c r="F43" s="20">
        <f t="shared" si="27"/>
        <v>0</v>
      </c>
      <c r="G43" s="26"/>
      <c r="H43" s="27">
        <f t="shared" si="28"/>
        <v>0</v>
      </c>
      <c r="I43" s="32"/>
      <c r="J43" s="20">
        <f t="shared" si="29"/>
        <v>0</v>
      </c>
      <c r="K43" s="26"/>
      <c r="L43" s="27">
        <f t="shared" si="30"/>
        <v>0</v>
      </c>
      <c r="M43" s="32"/>
      <c r="N43" s="20">
        <f t="shared" si="31"/>
        <v>0</v>
      </c>
      <c r="O43" s="26"/>
      <c r="P43" s="27">
        <f t="shared" si="32"/>
        <v>0</v>
      </c>
      <c r="Q43" s="32"/>
      <c r="R43" s="20">
        <f t="shared" si="33"/>
        <v>0</v>
      </c>
      <c r="S43" s="26"/>
      <c r="T43" s="27">
        <f t="shared" si="34"/>
        <v>0</v>
      </c>
      <c r="U43" s="32"/>
      <c r="V43" s="20">
        <f t="shared" si="35"/>
        <v>0</v>
      </c>
      <c r="W43" s="26"/>
      <c r="X43" s="27">
        <f t="shared" si="36"/>
        <v>0</v>
      </c>
      <c r="Y43" s="32"/>
      <c r="Z43" s="20">
        <f t="shared" si="37"/>
        <v>0</v>
      </c>
    </row>
    <row r="44" spans="1:26" x14ac:dyDescent="0.25">
      <c r="A44" s="38" t="s">
        <v>9</v>
      </c>
      <c r="B44" s="34"/>
      <c r="C44" s="26"/>
      <c r="D44" s="27">
        <f t="shared" si="26"/>
        <v>0</v>
      </c>
      <c r="E44" s="32"/>
      <c r="F44" s="20">
        <f t="shared" si="27"/>
        <v>0</v>
      </c>
      <c r="G44" s="26"/>
      <c r="H44" s="27">
        <f t="shared" si="28"/>
        <v>0</v>
      </c>
      <c r="I44" s="32"/>
      <c r="J44" s="20">
        <f t="shared" si="29"/>
        <v>0</v>
      </c>
      <c r="K44" s="26"/>
      <c r="L44" s="27">
        <f t="shared" si="30"/>
        <v>0</v>
      </c>
      <c r="M44" s="32"/>
      <c r="N44" s="20">
        <f t="shared" si="31"/>
        <v>0</v>
      </c>
      <c r="O44" s="26"/>
      <c r="P44" s="27">
        <f t="shared" si="32"/>
        <v>0</v>
      </c>
      <c r="Q44" s="32"/>
      <c r="R44" s="20">
        <f t="shared" si="33"/>
        <v>0</v>
      </c>
      <c r="S44" s="26"/>
      <c r="T44" s="27">
        <f t="shared" si="34"/>
        <v>0</v>
      </c>
      <c r="U44" s="32"/>
      <c r="V44" s="20">
        <f t="shared" si="35"/>
        <v>0</v>
      </c>
      <c r="W44" s="26"/>
      <c r="X44" s="27">
        <f t="shared" si="36"/>
        <v>0</v>
      </c>
      <c r="Y44" s="32"/>
      <c r="Z44" s="20">
        <f t="shared" si="37"/>
        <v>0</v>
      </c>
    </row>
    <row r="45" spans="1:26" x14ac:dyDescent="0.25">
      <c r="A45" s="38" t="s">
        <v>10</v>
      </c>
      <c r="B45" s="34"/>
      <c r="C45" s="26"/>
      <c r="D45" s="27">
        <f t="shared" si="26"/>
        <v>0</v>
      </c>
      <c r="E45" s="32"/>
      <c r="F45" s="20">
        <f t="shared" si="27"/>
        <v>0</v>
      </c>
      <c r="G45" s="26"/>
      <c r="H45" s="27">
        <f t="shared" si="28"/>
        <v>0</v>
      </c>
      <c r="I45" s="32"/>
      <c r="J45" s="20">
        <f t="shared" si="29"/>
        <v>0</v>
      </c>
      <c r="K45" s="26"/>
      <c r="L45" s="27">
        <f t="shared" si="30"/>
        <v>0</v>
      </c>
      <c r="M45" s="32"/>
      <c r="N45" s="20">
        <f t="shared" si="31"/>
        <v>0</v>
      </c>
      <c r="O45" s="26"/>
      <c r="P45" s="27">
        <f t="shared" si="32"/>
        <v>0</v>
      </c>
      <c r="Q45" s="32"/>
      <c r="R45" s="20">
        <f t="shared" si="33"/>
        <v>0</v>
      </c>
      <c r="S45" s="26"/>
      <c r="T45" s="27">
        <f t="shared" si="34"/>
        <v>0</v>
      </c>
      <c r="U45" s="32"/>
      <c r="V45" s="20">
        <f t="shared" si="35"/>
        <v>0</v>
      </c>
      <c r="W45" s="26"/>
      <c r="X45" s="27">
        <f t="shared" si="36"/>
        <v>0</v>
      </c>
      <c r="Y45" s="32"/>
      <c r="Z45" s="20">
        <f t="shared" si="37"/>
        <v>0</v>
      </c>
    </row>
    <row r="46" spans="1:26" ht="12" customHeight="1" x14ac:dyDescent="0.25">
      <c r="A46" s="38" t="s">
        <v>11</v>
      </c>
      <c r="B46" s="34"/>
      <c r="C46" s="26"/>
      <c r="D46" s="27">
        <f t="shared" si="26"/>
        <v>0</v>
      </c>
      <c r="E46" s="32"/>
      <c r="F46" s="20">
        <f t="shared" si="27"/>
        <v>0</v>
      </c>
      <c r="G46" s="26"/>
      <c r="H46" s="27">
        <f t="shared" si="28"/>
        <v>0</v>
      </c>
      <c r="I46" s="32"/>
      <c r="J46" s="20">
        <f t="shared" si="29"/>
        <v>0</v>
      </c>
      <c r="K46" s="26"/>
      <c r="L46" s="27">
        <f t="shared" si="30"/>
        <v>0</v>
      </c>
      <c r="M46" s="32"/>
      <c r="N46" s="20">
        <f t="shared" si="31"/>
        <v>0</v>
      </c>
      <c r="O46" s="26"/>
      <c r="P46" s="27">
        <f t="shared" si="32"/>
        <v>0</v>
      </c>
      <c r="Q46" s="32"/>
      <c r="R46" s="20">
        <f t="shared" si="33"/>
        <v>0</v>
      </c>
      <c r="S46" s="26"/>
      <c r="T46" s="27">
        <f t="shared" si="34"/>
        <v>0</v>
      </c>
      <c r="U46" s="32"/>
      <c r="V46" s="20">
        <f t="shared" si="35"/>
        <v>0</v>
      </c>
      <c r="W46" s="26"/>
      <c r="X46" s="27">
        <f t="shared" si="36"/>
        <v>0</v>
      </c>
      <c r="Y46" s="32"/>
      <c r="Z46" s="20">
        <f t="shared" si="37"/>
        <v>0</v>
      </c>
    </row>
    <row r="47" spans="1:26" x14ac:dyDescent="0.25">
      <c r="A47" s="38" t="s">
        <v>20</v>
      </c>
      <c r="B47" s="34"/>
      <c r="C47" s="26"/>
      <c r="D47" s="27"/>
      <c r="E47" s="32"/>
      <c r="F47" s="20">
        <f t="shared" si="27"/>
        <v>0</v>
      </c>
      <c r="G47" s="26"/>
      <c r="H47" s="27">
        <f t="shared" si="28"/>
        <v>0</v>
      </c>
      <c r="I47" s="32"/>
      <c r="J47" s="20">
        <f t="shared" si="29"/>
        <v>0</v>
      </c>
      <c r="K47" s="26"/>
      <c r="L47" s="27">
        <f t="shared" si="30"/>
        <v>0</v>
      </c>
      <c r="M47" s="32"/>
      <c r="N47" s="20">
        <f t="shared" si="31"/>
        <v>0</v>
      </c>
      <c r="O47" s="26"/>
      <c r="P47" s="27">
        <f t="shared" si="32"/>
        <v>0</v>
      </c>
      <c r="Q47" s="32"/>
      <c r="R47" s="20">
        <f t="shared" si="33"/>
        <v>0</v>
      </c>
      <c r="S47" s="26"/>
      <c r="T47" s="27">
        <f t="shared" si="34"/>
        <v>0</v>
      </c>
      <c r="U47" s="32"/>
      <c r="V47" s="20">
        <f t="shared" si="35"/>
        <v>0</v>
      </c>
      <c r="W47" s="26"/>
      <c r="X47" s="27">
        <f t="shared" si="36"/>
        <v>0</v>
      </c>
      <c r="Y47" s="32"/>
      <c r="Z47" s="20">
        <f t="shared" si="37"/>
        <v>0</v>
      </c>
    </row>
    <row r="48" spans="1:26" x14ac:dyDescent="0.25">
      <c r="A48" s="38" t="s">
        <v>21</v>
      </c>
      <c r="B48" s="34"/>
      <c r="C48" s="26"/>
      <c r="D48" s="27"/>
      <c r="E48" s="32"/>
      <c r="F48" s="20">
        <f t="shared" si="27"/>
        <v>0</v>
      </c>
      <c r="G48" s="26"/>
      <c r="H48" s="27">
        <f t="shared" si="28"/>
        <v>0</v>
      </c>
      <c r="I48" s="32"/>
      <c r="J48" s="20">
        <f t="shared" si="29"/>
        <v>0</v>
      </c>
      <c r="K48" s="26"/>
      <c r="L48" s="27">
        <f t="shared" si="30"/>
        <v>0</v>
      </c>
      <c r="M48" s="32"/>
      <c r="N48" s="20">
        <f t="shared" si="31"/>
        <v>0</v>
      </c>
      <c r="O48" s="26"/>
      <c r="P48" s="27">
        <f t="shared" si="32"/>
        <v>0</v>
      </c>
      <c r="Q48" s="32"/>
      <c r="R48" s="20">
        <f t="shared" si="33"/>
        <v>0</v>
      </c>
      <c r="S48" s="26"/>
      <c r="T48" s="27">
        <f t="shared" si="34"/>
        <v>0</v>
      </c>
      <c r="U48" s="32"/>
      <c r="V48" s="20">
        <f t="shared" si="35"/>
        <v>0</v>
      </c>
      <c r="W48" s="26"/>
      <c r="X48" s="27">
        <f t="shared" si="36"/>
        <v>0</v>
      </c>
      <c r="Y48" s="32"/>
      <c r="Z48" s="20">
        <f t="shared" si="37"/>
        <v>0</v>
      </c>
    </row>
    <row r="49" spans="1:26" x14ac:dyDescent="0.25">
      <c r="A49" s="38" t="s">
        <v>22</v>
      </c>
      <c r="B49" s="34"/>
      <c r="C49" s="26"/>
      <c r="D49" s="27"/>
      <c r="E49" s="32"/>
      <c r="F49" s="20">
        <f t="shared" si="27"/>
        <v>0</v>
      </c>
      <c r="G49" s="26"/>
      <c r="H49" s="27">
        <f t="shared" si="28"/>
        <v>0</v>
      </c>
      <c r="I49" s="32"/>
      <c r="J49" s="20">
        <f t="shared" si="29"/>
        <v>0</v>
      </c>
      <c r="K49" s="26"/>
      <c r="L49" s="27">
        <f t="shared" si="30"/>
        <v>0</v>
      </c>
      <c r="M49" s="32"/>
      <c r="N49" s="20">
        <f t="shared" si="31"/>
        <v>0</v>
      </c>
      <c r="O49" s="26"/>
      <c r="P49" s="27">
        <f t="shared" si="32"/>
        <v>0</v>
      </c>
      <c r="Q49" s="32"/>
      <c r="R49" s="20">
        <f t="shared" si="33"/>
        <v>0</v>
      </c>
      <c r="S49" s="26"/>
      <c r="T49" s="27">
        <f t="shared" si="34"/>
        <v>0</v>
      </c>
      <c r="U49" s="32"/>
      <c r="V49" s="20">
        <f t="shared" si="35"/>
        <v>0</v>
      </c>
      <c r="W49" s="26"/>
      <c r="X49" s="27">
        <f t="shared" si="36"/>
        <v>0</v>
      </c>
      <c r="Y49" s="32"/>
      <c r="Z49" s="20">
        <f t="shared" si="37"/>
        <v>0</v>
      </c>
    </row>
    <row r="50" spans="1:26" ht="3" customHeight="1" x14ac:dyDescent="0.25">
      <c r="A50" s="38"/>
      <c r="B50" s="20"/>
      <c r="C50" s="15"/>
      <c r="D50" s="29"/>
      <c r="E50" s="32"/>
      <c r="F50" s="20"/>
      <c r="G50" s="15"/>
      <c r="H50" s="29"/>
      <c r="I50" s="32"/>
      <c r="J50" s="20"/>
      <c r="K50" s="15"/>
      <c r="L50" s="29"/>
      <c r="M50" s="32"/>
      <c r="O50" s="15"/>
      <c r="P50" s="29"/>
      <c r="Q50" s="32"/>
      <c r="S50" s="15"/>
      <c r="T50" s="29"/>
      <c r="U50" s="32"/>
      <c r="W50" s="15"/>
      <c r="X50" s="29"/>
      <c r="Y50" s="32"/>
      <c r="Z50" s="29"/>
    </row>
    <row r="51" spans="1:26" x14ac:dyDescent="0.25">
      <c r="A51" s="38" t="s">
        <v>69</v>
      </c>
      <c r="B51" s="20"/>
      <c r="C51" s="15"/>
      <c r="D51" s="27">
        <f>ROUND(SUM(D41:D50),0)</f>
        <v>0</v>
      </c>
      <c r="E51" s="32"/>
      <c r="F51" s="20"/>
      <c r="G51" s="15"/>
      <c r="H51" s="27">
        <f>ROUND(SUM(H41:H50),0)</f>
        <v>0</v>
      </c>
      <c r="I51" s="32"/>
      <c r="J51" s="20"/>
      <c r="K51" s="15"/>
      <c r="L51" s="27">
        <f>ROUND(SUM(L41:L50),0)</f>
        <v>0</v>
      </c>
      <c r="M51" s="32"/>
      <c r="O51" s="15"/>
      <c r="P51" s="27">
        <f>ROUND(SUM(P41:P50),0)</f>
        <v>0</v>
      </c>
      <c r="Q51" s="32"/>
      <c r="S51" s="15"/>
      <c r="T51" s="27">
        <f>ROUND(SUM(T41:T50),0)</f>
        <v>0</v>
      </c>
      <c r="U51" s="32"/>
      <c r="W51" s="15"/>
      <c r="X51" s="27">
        <f>ROUND(SUM(X41:X50),0)</f>
        <v>0</v>
      </c>
      <c r="Y51" s="32"/>
      <c r="Z51" s="27">
        <f>ROUND(SUM(Z41:Z50),0)</f>
        <v>0</v>
      </c>
    </row>
    <row r="52" spans="1:26" ht="6" customHeight="1" x14ac:dyDescent="0.25">
      <c r="A52" s="38"/>
      <c r="B52" s="20"/>
      <c r="C52" s="15"/>
      <c r="D52" s="27"/>
      <c r="E52" s="32"/>
      <c r="F52" s="20"/>
      <c r="G52" s="15"/>
      <c r="H52" s="27"/>
      <c r="I52" s="32"/>
      <c r="J52" s="20"/>
      <c r="K52" s="15"/>
      <c r="L52" s="27"/>
      <c r="M52" s="32"/>
      <c r="O52" s="15"/>
      <c r="P52" s="27"/>
      <c r="Q52" s="32"/>
      <c r="S52" s="15"/>
      <c r="T52" s="27"/>
      <c r="U52" s="32"/>
      <c r="W52" s="15"/>
      <c r="X52" s="27"/>
      <c r="Y52" s="32"/>
      <c r="Z52" s="27"/>
    </row>
    <row r="53" spans="1:26" x14ac:dyDescent="0.25">
      <c r="A53" s="39" t="s">
        <v>70</v>
      </c>
      <c r="B53" s="33" t="s">
        <v>56</v>
      </c>
      <c r="C53" s="23" t="s">
        <v>62</v>
      </c>
      <c r="D53" s="27"/>
      <c r="E53" s="32"/>
      <c r="F53" s="33" t="s">
        <v>56</v>
      </c>
      <c r="G53" s="23" t="s">
        <v>62</v>
      </c>
      <c r="H53" s="27"/>
      <c r="I53" s="32"/>
      <c r="J53" s="23" t="s">
        <v>56</v>
      </c>
      <c r="K53" s="23" t="s">
        <v>62</v>
      </c>
      <c r="L53" s="27"/>
      <c r="M53" s="32"/>
      <c r="N53" s="23" t="s">
        <v>56</v>
      </c>
      <c r="O53" s="23" t="s">
        <v>62</v>
      </c>
      <c r="P53" s="27"/>
      <c r="Q53" s="32"/>
      <c r="R53" s="23" t="s">
        <v>56</v>
      </c>
      <c r="S53" s="23" t="s">
        <v>62</v>
      </c>
      <c r="T53" s="27"/>
      <c r="U53" s="32"/>
      <c r="V53" s="23" t="s">
        <v>56</v>
      </c>
      <c r="W53" s="23" t="s">
        <v>62</v>
      </c>
      <c r="X53" s="27"/>
      <c r="Y53" s="32"/>
      <c r="Z53" s="27"/>
    </row>
    <row r="54" spans="1:26" hidden="1" x14ac:dyDescent="0.25">
      <c r="A54" s="38" t="s">
        <v>71</v>
      </c>
      <c r="B54" s="34"/>
      <c r="C54" s="26"/>
      <c r="D54" s="27">
        <f>ROUND(B54/12*C54,0)</f>
        <v>0</v>
      </c>
      <c r="E54" s="32"/>
      <c r="F54" s="20">
        <f t="shared" ref="F54:F63" si="38">ROUND(B54*(1+$F$4),2)</f>
        <v>0</v>
      </c>
      <c r="G54" s="26"/>
      <c r="H54" s="27">
        <f>ROUND(F54/12*G54,0)</f>
        <v>0</v>
      </c>
      <c r="I54" s="32"/>
      <c r="J54" s="20">
        <f t="shared" ref="J54:J63" si="39">ROUND(F54*(1+$F$4),2)</f>
        <v>0</v>
      </c>
      <c r="K54" s="26"/>
      <c r="L54" s="27">
        <f>ROUND(J54/12*K54,0)</f>
        <v>0</v>
      </c>
      <c r="M54" s="32"/>
      <c r="N54" s="20">
        <f t="shared" ref="N54:N63" si="40">ROUND(J54*(1+$F$4),2)</f>
        <v>0</v>
      </c>
      <c r="O54" s="26"/>
      <c r="P54" s="27">
        <f>ROUND(N54/12*O54,0)</f>
        <v>0</v>
      </c>
      <c r="Q54" s="32"/>
      <c r="R54" s="20">
        <f t="shared" ref="R54:R63" si="41">ROUND(N54*(1+$F$4),2)</f>
        <v>0</v>
      </c>
      <c r="S54" s="26"/>
      <c r="T54" s="27">
        <f>ROUND(R54/12*S54,0)</f>
        <v>0</v>
      </c>
      <c r="U54" s="32"/>
      <c r="V54" s="20">
        <f t="shared" ref="V54:V63" si="42">ROUND(R54*(1+$F$4),2)</f>
        <v>0</v>
      </c>
      <c r="W54" s="26"/>
      <c r="X54" s="27">
        <f>ROUND(V54/12*W54,0)</f>
        <v>0</v>
      </c>
      <c r="Y54" s="32"/>
      <c r="Z54" s="20">
        <f t="shared" ref="Z54:Z63" si="43">ROUND(H54+L54+P54+T54+X54,0)</f>
        <v>0</v>
      </c>
    </row>
    <row r="55" spans="1:26" hidden="1" x14ac:dyDescent="0.25">
      <c r="A55" s="38" t="s">
        <v>72</v>
      </c>
      <c r="B55" s="34"/>
      <c r="C55" s="26"/>
      <c r="D55" s="27">
        <f>ROUND(B55/12*C55,0)</f>
        <v>0</v>
      </c>
      <c r="E55" s="32"/>
      <c r="F55" s="20">
        <f t="shared" si="38"/>
        <v>0</v>
      </c>
      <c r="G55" s="26"/>
      <c r="H55" s="27">
        <f>ROUND(F55/12*G55,0)</f>
        <v>0</v>
      </c>
      <c r="I55" s="32"/>
      <c r="J55" s="20">
        <f t="shared" si="39"/>
        <v>0</v>
      </c>
      <c r="K55" s="26"/>
      <c r="L55" s="27">
        <f>ROUND(J55/12*K55,0)</f>
        <v>0</v>
      </c>
      <c r="M55" s="32"/>
      <c r="N55" s="20">
        <f t="shared" si="40"/>
        <v>0</v>
      </c>
      <c r="O55" s="26"/>
      <c r="P55" s="27">
        <f>ROUND(N55/12*O55,0)</f>
        <v>0</v>
      </c>
      <c r="Q55" s="32"/>
      <c r="R55" s="20">
        <f t="shared" si="41"/>
        <v>0</v>
      </c>
      <c r="S55" s="26"/>
      <c r="T55" s="27">
        <f>ROUND(R55/12*S55,0)</f>
        <v>0</v>
      </c>
      <c r="U55" s="32"/>
      <c r="V55" s="20">
        <f t="shared" si="42"/>
        <v>0</v>
      </c>
      <c r="W55" s="26"/>
      <c r="X55" s="27">
        <f>ROUND(V55/12*W55,0)</f>
        <v>0</v>
      </c>
      <c r="Y55" s="32"/>
      <c r="Z55" s="20">
        <f t="shared" si="43"/>
        <v>0</v>
      </c>
    </row>
    <row r="56" spans="1:26" hidden="1" x14ac:dyDescent="0.25">
      <c r="A56" s="38" t="s">
        <v>12</v>
      </c>
      <c r="B56" s="34"/>
      <c r="C56" s="26"/>
      <c r="D56" s="27">
        <f t="shared" ref="D56:D63" si="44">ROUND(B56/12*C56,0)</f>
        <v>0</v>
      </c>
      <c r="E56" s="32"/>
      <c r="F56" s="20">
        <f t="shared" si="38"/>
        <v>0</v>
      </c>
      <c r="G56" s="26"/>
      <c r="H56" s="27">
        <f t="shared" ref="H56:H63" si="45">ROUND(F56/12*G56,0)</f>
        <v>0</v>
      </c>
      <c r="I56" s="32"/>
      <c r="J56" s="20">
        <f t="shared" si="39"/>
        <v>0</v>
      </c>
      <c r="K56" s="26"/>
      <c r="L56" s="27">
        <f t="shared" ref="L56:L63" si="46">ROUND(J56/12*K56,0)</f>
        <v>0</v>
      </c>
      <c r="M56" s="32"/>
      <c r="N56" s="20">
        <f t="shared" si="40"/>
        <v>0</v>
      </c>
      <c r="O56" s="26"/>
      <c r="P56" s="27">
        <f t="shared" ref="P56:P63" si="47">ROUND(N56/12*O56,0)</f>
        <v>0</v>
      </c>
      <c r="Q56" s="32"/>
      <c r="R56" s="20">
        <f t="shared" si="41"/>
        <v>0</v>
      </c>
      <c r="S56" s="26"/>
      <c r="T56" s="27">
        <f t="shared" ref="T56:T63" si="48">ROUND(R56/12*S56,0)</f>
        <v>0</v>
      </c>
      <c r="U56" s="32"/>
      <c r="V56" s="20">
        <f t="shared" si="42"/>
        <v>0</v>
      </c>
      <c r="W56" s="26"/>
      <c r="X56" s="27">
        <f t="shared" ref="X56:X63" si="49">ROUND(V56/12*W56,0)</f>
        <v>0</v>
      </c>
      <c r="Y56" s="32"/>
      <c r="Z56" s="20">
        <f t="shared" si="43"/>
        <v>0</v>
      </c>
    </row>
    <row r="57" spans="1:26" hidden="1" x14ac:dyDescent="0.25">
      <c r="A57" s="38" t="s">
        <v>13</v>
      </c>
      <c r="B57" s="34"/>
      <c r="C57" s="26"/>
      <c r="D57" s="27">
        <f t="shared" si="44"/>
        <v>0</v>
      </c>
      <c r="E57" s="32"/>
      <c r="F57" s="20">
        <f t="shared" si="38"/>
        <v>0</v>
      </c>
      <c r="G57" s="26"/>
      <c r="H57" s="27">
        <f t="shared" si="45"/>
        <v>0</v>
      </c>
      <c r="I57" s="32"/>
      <c r="J57" s="20">
        <f t="shared" si="39"/>
        <v>0</v>
      </c>
      <c r="K57" s="26"/>
      <c r="L57" s="27">
        <f t="shared" si="46"/>
        <v>0</v>
      </c>
      <c r="M57" s="32"/>
      <c r="N57" s="20">
        <f t="shared" si="40"/>
        <v>0</v>
      </c>
      <c r="O57" s="26"/>
      <c r="P57" s="27">
        <f t="shared" si="47"/>
        <v>0</v>
      </c>
      <c r="Q57" s="32"/>
      <c r="R57" s="20">
        <f t="shared" si="41"/>
        <v>0</v>
      </c>
      <c r="S57" s="26"/>
      <c r="T57" s="27">
        <f t="shared" si="48"/>
        <v>0</v>
      </c>
      <c r="U57" s="32"/>
      <c r="V57" s="20">
        <f t="shared" si="42"/>
        <v>0</v>
      </c>
      <c r="W57" s="26"/>
      <c r="X57" s="27">
        <f t="shared" si="49"/>
        <v>0</v>
      </c>
      <c r="Y57" s="32"/>
      <c r="Z57" s="20">
        <f t="shared" si="43"/>
        <v>0</v>
      </c>
    </row>
    <row r="58" spans="1:26" hidden="1" x14ac:dyDescent="0.25">
      <c r="A58" s="38" t="s">
        <v>14</v>
      </c>
      <c r="B58" s="34"/>
      <c r="C58" s="26"/>
      <c r="D58" s="27">
        <f t="shared" si="44"/>
        <v>0</v>
      </c>
      <c r="E58" s="32"/>
      <c r="F58" s="20">
        <f t="shared" si="38"/>
        <v>0</v>
      </c>
      <c r="G58" s="26"/>
      <c r="H58" s="27">
        <f t="shared" si="45"/>
        <v>0</v>
      </c>
      <c r="I58" s="32"/>
      <c r="J58" s="20">
        <f t="shared" si="39"/>
        <v>0</v>
      </c>
      <c r="K58" s="26"/>
      <c r="L58" s="27">
        <f t="shared" si="46"/>
        <v>0</v>
      </c>
      <c r="M58" s="32"/>
      <c r="N58" s="20">
        <f t="shared" si="40"/>
        <v>0</v>
      </c>
      <c r="O58" s="26"/>
      <c r="P58" s="27">
        <f t="shared" si="47"/>
        <v>0</v>
      </c>
      <c r="Q58" s="32"/>
      <c r="R58" s="20">
        <f t="shared" si="41"/>
        <v>0</v>
      </c>
      <c r="S58" s="26"/>
      <c r="T58" s="27">
        <f t="shared" si="48"/>
        <v>0</v>
      </c>
      <c r="U58" s="32"/>
      <c r="V58" s="20">
        <f t="shared" si="42"/>
        <v>0</v>
      </c>
      <c r="W58" s="26"/>
      <c r="X58" s="27">
        <f t="shared" si="49"/>
        <v>0</v>
      </c>
      <c r="Y58" s="32"/>
      <c r="Z58" s="20">
        <f t="shared" si="43"/>
        <v>0</v>
      </c>
    </row>
    <row r="59" spans="1:26" hidden="1" x14ac:dyDescent="0.25">
      <c r="A59" s="38" t="s">
        <v>15</v>
      </c>
      <c r="B59" s="34"/>
      <c r="C59" s="26"/>
      <c r="D59" s="27">
        <f t="shared" si="44"/>
        <v>0</v>
      </c>
      <c r="E59" s="32"/>
      <c r="F59" s="20">
        <f t="shared" si="38"/>
        <v>0</v>
      </c>
      <c r="G59" s="26"/>
      <c r="H59" s="27">
        <f t="shared" si="45"/>
        <v>0</v>
      </c>
      <c r="I59" s="32"/>
      <c r="J59" s="20">
        <f t="shared" si="39"/>
        <v>0</v>
      </c>
      <c r="K59" s="26"/>
      <c r="L59" s="27">
        <f t="shared" si="46"/>
        <v>0</v>
      </c>
      <c r="M59" s="32"/>
      <c r="N59" s="20">
        <f t="shared" si="40"/>
        <v>0</v>
      </c>
      <c r="O59" s="26"/>
      <c r="P59" s="27">
        <f t="shared" si="47"/>
        <v>0</v>
      </c>
      <c r="Q59" s="32"/>
      <c r="R59" s="20">
        <f t="shared" si="41"/>
        <v>0</v>
      </c>
      <c r="S59" s="26"/>
      <c r="T59" s="27">
        <f t="shared" si="48"/>
        <v>0</v>
      </c>
      <c r="U59" s="32"/>
      <c r="V59" s="20">
        <f t="shared" si="42"/>
        <v>0</v>
      </c>
      <c r="W59" s="26"/>
      <c r="X59" s="27">
        <f t="shared" si="49"/>
        <v>0</v>
      </c>
      <c r="Y59" s="32"/>
      <c r="Z59" s="20">
        <f t="shared" si="43"/>
        <v>0</v>
      </c>
    </row>
    <row r="60" spans="1:26" hidden="1" x14ac:dyDescent="0.25">
      <c r="A60" s="38" t="s">
        <v>16</v>
      </c>
      <c r="B60" s="34"/>
      <c r="C60" s="26"/>
      <c r="D60" s="27">
        <f t="shared" si="44"/>
        <v>0</v>
      </c>
      <c r="E60" s="32"/>
      <c r="F60" s="20">
        <f t="shared" si="38"/>
        <v>0</v>
      </c>
      <c r="G60" s="26"/>
      <c r="H60" s="27">
        <f t="shared" si="45"/>
        <v>0</v>
      </c>
      <c r="I60" s="32"/>
      <c r="J60" s="20">
        <f t="shared" si="39"/>
        <v>0</v>
      </c>
      <c r="K60" s="26"/>
      <c r="L60" s="27">
        <f t="shared" si="46"/>
        <v>0</v>
      </c>
      <c r="M60" s="32"/>
      <c r="N60" s="20">
        <f t="shared" si="40"/>
        <v>0</v>
      </c>
      <c r="O60" s="26"/>
      <c r="P60" s="27">
        <f t="shared" si="47"/>
        <v>0</v>
      </c>
      <c r="Q60" s="32"/>
      <c r="R60" s="20">
        <f t="shared" si="41"/>
        <v>0</v>
      </c>
      <c r="S60" s="26"/>
      <c r="T60" s="27">
        <f t="shared" si="48"/>
        <v>0</v>
      </c>
      <c r="U60" s="32"/>
      <c r="V60" s="20">
        <f t="shared" si="42"/>
        <v>0</v>
      </c>
      <c r="W60" s="26"/>
      <c r="X60" s="27">
        <f t="shared" si="49"/>
        <v>0</v>
      </c>
      <c r="Y60" s="32"/>
      <c r="Z60" s="20">
        <f t="shared" si="43"/>
        <v>0</v>
      </c>
    </row>
    <row r="61" spans="1:26" hidden="1" x14ac:dyDescent="0.25">
      <c r="A61" s="38" t="s">
        <v>17</v>
      </c>
      <c r="B61" s="34"/>
      <c r="C61" s="26"/>
      <c r="D61" s="27">
        <f t="shared" si="44"/>
        <v>0</v>
      </c>
      <c r="E61" s="32"/>
      <c r="F61" s="20">
        <f t="shared" si="38"/>
        <v>0</v>
      </c>
      <c r="G61" s="26"/>
      <c r="H61" s="27">
        <f t="shared" si="45"/>
        <v>0</v>
      </c>
      <c r="I61" s="32"/>
      <c r="J61" s="20">
        <f t="shared" si="39"/>
        <v>0</v>
      </c>
      <c r="K61" s="26"/>
      <c r="L61" s="27">
        <f t="shared" si="46"/>
        <v>0</v>
      </c>
      <c r="M61" s="32"/>
      <c r="N61" s="20">
        <f t="shared" si="40"/>
        <v>0</v>
      </c>
      <c r="O61" s="26"/>
      <c r="P61" s="27">
        <f t="shared" si="47"/>
        <v>0</v>
      </c>
      <c r="Q61" s="32"/>
      <c r="R61" s="20">
        <f t="shared" si="41"/>
        <v>0</v>
      </c>
      <c r="S61" s="26"/>
      <c r="T61" s="27">
        <f t="shared" si="48"/>
        <v>0</v>
      </c>
      <c r="U61" s="32"/>
      <c r="V61" s="20">
        <f t="shared" si="42"/>
        <v>0</v>
      </c>
      <c r="W61" s="26"/>
      <c r="X61" s="27">
        <f t="shared" si="49"/>
        <v>0</v>
      </c>
      <c r="Y61" s="32"/>
      <c r="Z61" s="20">
        <f t="shared" si="43"/>
        <v>0</v>
      </c>
    </row>
    <row r="62" spans="1:26" x14ac:dyDescent="0.25">
      <c r="A62" s="38" t="s">
        <v>18</v>
      </c>
      <c r="B62" s="34"/>
      <c r="C62" s="26"/>
      <c r="D62" s="27">
        <f t="shared" si="44"/>
        <v>0</v>
      </c>
      <c r="E62" s="32"/>
      <c r="F62" s="20">
        <f t="shared" si="38"/>
        <v>0</v>
      </c>
      <c r="G62" s="26"/>
      <c r="H62" s="27">
        <f t="shared" si="45"/>
        <v>0</v>
      </c>
      <c r="I62" s="32"/>
      <c r="J62" s="20">
        <f t="shared" si="39"/>
        <v>0</v>
      </c>
      <c r="K62" s="26"/>
      <c r="L62" s="27">
        <f t="shared" si="46"/>
        <v>0</v>
      </c>
      <c r="M62" s="32"/>
      <c r="N62" s="20">
        <f t="shared" si="40"/>
        <v>0</v>
      </c>
      <c r="O62" s="26"/>
      <c r="P62" s="27">
        <f t="shared" si="47"/>
        <v>0</v>
      </c>
      <c r="Q62" s="32"/>
      <c r="R62" s="20">
        <f t="shared" si="41"/>
        <v>0</v>
      </c>
      <c r="S62" s="26"/>
      <c r="T62" s="27">
        <f t="shared" si="48"/>
        <v>0</v>
      </c>
      <c r="U62" s="32"/>
      <c r="V62" s="20">
        <f t="shared" si="42"/>
        <v>0</v>
      </c>
      <c r="W62" s="26"/>
      <c r="X62" s="27">
        <f t="shared" si="49"/>
        <v>0</v>
      </c>
      <c r="Y62" s="32"/>
      <c r="Z62" s="20">
        <f t="shared" si="43"/>
        <v>0</v>
      </c>
    </row>
    <row r="63" spans="1:26" x14ac:dyDescent="0.25">
      <c r="A63" s="38" t="s">
        <v>19</v>
      </c>
      <c r="B63" s="34"/>
      <c r="C63" s="26"/>
      <c r="D63" s="27">
        <f t="shared" si="44"/>
        <v>0</v>
      </c>
      <c r="E63" s="32"/>
      <c r="F63" s="20">
        <f t="shared" si="38"/>
        <v>0</v>
      </c>
      <c r="G63" s="26"/>
      <c r="H63" s="27">
        <f t="shared" si="45"/>
        <v>0</v>
      </c>
      <c r="I63" s="32"/>
      <c r="J63" s="20">
        <f t="shared" si="39"/>
        <v>0</v>
      </c>
      <c r="K63" s="26"/>
      <c r="L63" s="27">
        <f t="shared" si="46"/>
        <v>0</v>
      </c>
      <c r="M63" s="32"/>
      <c r="N63" s="20">
        <f t="shared" si="40"/>
        <v>0</v>
      </c>
      <c r="O63" s="26"/>
      <c r="P63" s="27">
        <f t="shared" si="47"/>
        <v>0</v>
      </c>
      <c r="Q63" s="32"/>
      <c r="R63" s="20">
        <f t="shared" si="41"/>
        <v>0</v>
      </c>
      <c r="S63" s="26"/>
      <c r="T63" s="27">
        <f t="shared" si="48"/>
        <v>0</v>
      </c>
      <c r="U63" s="32"/>
      <c r="V63" s="20">
        <f t="shared" si="42"/>
        <v>0</v>
      </c>
      <c r="W63" s="26"/>
      <c r="X63" s="27">
        <f t="shared" si="49"/>
        <v>0</v>
      </c>
      <c r="Y63" s="32"/>
      <c r="Z63" s="20">
        <f t="shared" si="43"/>
        <v>0</v>
      </c>
    </row>
    <row r="64" spans="1:26" ht="3" customHeight="1" x14ac:dyDescent="0.25">
      <c r="A64" s="38"/>
      <c r="B64" s="20"/>
      <c r="C64" s="15"/>
      <c r="D64" s="29"/>
      <c r="E64" s="32"/>
      <c r="G64" s="15"/>
      <c r="H64" s="29"/>
      <c r="I64" s="32"/>
      <c r="J64" s="20"/>
      <c r="K64" s="15"/>
      <c r="L64" s="29"/>
      <c r="M64" s="32"/>
      <c r="O64" s="15"/>
      <c r="P64" s="29"/>
      <c r="Q64" s="32"/>
      <c r="S64" s="15"/>
      <c r="T64" s="29"/>
      <c r="U64" s="32"/>
      <c r="W64" s="15"/>
      <c r="X64" s="29"/>
      <c r="Y64" s="32"/>
      <c r="Z64" s="29"/>
    </row>
    <row r="65" spans="1:26" x14ac:dyDescent="0.25">
      <c r="A65" s="38" t="s">
        <v>73</v>
      </c>
      <c r="B65" s="20"/>
      <c r="C65" s="15"/>
      <c r="D65" s="27">
        <f>ROUND(SUM(D54:D64),0)</f>
        <v>0</v>
      </c>
      <c r="E65" s="32"/>
      <c r="G65" s="15"/>
      <c r="H65" s="27">
        <f>ROUND(SUM(H54:H64),0)</f>
        <v>0</v>
      </c>
      <c r="I65" s="32"/>
      <c r="J65" s="20"/>
      <c r="K65" s="15"/>
      <c r="L65" s="27">
        <f>ROUND(SUM(L54:L64),0)</f>
        <v>0</v>
      </c>
      <c r="M65" s="32"/>
      <c r="O65" s="15"/>
      <c r="P65" s="27">
        <f>ROUND(SUM(P54:P64),0)</f>
        <v>0</v>
      </c>
      <c r="Q65" s="32"/>
      <c r="S65" s="15"/>
      <c r="T65" s="27">
        <f>ROUND(SUM(T54:T64),0)</f>
        <v>0</v>
      </c>
      <c r="U65" s="32"/>
      <c r="W65" s="15"/>
      <c r="X65" s="27">
        <f>ROUND(SUM(X54:X64),0)</f>
        <v>0</v>
      </c>
      <c r="Y65" s="32"/>
      <c r="Z65" s="27">
        <f>ROUND(SUM(Z54:Z64),0)</f>
        <v>0</v>
      </c>
    </row>
    <row r="66" spans="1:26" ht="6" customHeight="1" x14ac:dyDescent="0.25">
      <c r="A66" s="38"/>
      <c r="B66" s="20"/>
      <c r="C66" s="15"/>
      <c r="D66" s="27"/>
      <c r="E66" s="32"/>
      <c r="G66" s="15"/>
      <c r="H66" s="27"/>
      <c r="I66" s="32"/>
      <c r="J66" s="20"/>
      <c r="K66" s="15"/>
      <c r="L66" s="27"/>
      <c r="M66" s="32"/>
      <c r="O66" s="15"/>
      <c r="P66" s="27"/>
      <c r="Q66" s="32"/>
      <c r="S66" s="15"/>
      <c r="T66" s="27"/>
      <c r="U66" s="32"/>
      <c r="W66" s="15"/>
      <c r="X66" s="27"/>
      <c r="Y66" s="32"/>
      <c r="Z66" s="27"/>
    </row>
    <row r="67" spans="1:26" x14ac:dyDescent="0.25">
      <c r="A67" s="22" t="s">
        <v>74</v>
      </c>
      <c r="B67" s="33" t="s">
        <v>75</v>
      </c>
      <c r="C67" s="40" t="s">
        <v>62</v>
      </c>
      <c r="D67" s="27"/>
      <c r="E67" s="32"/>
      <c r="F67" s="33" t="s">
        <v>75</v>
      </c>
      <c r="G67" s="40" t="s">
        <v>62</v>
      </c>
      <c r="I67" s="32"/>
      <c r="J67" s="33" t="s">
        <v>75</v>
      </c>
      <c r="K67" s="40" t="s">
        <v>62</v>
      </c>
      <c r="L67" s="27"/>
      <c r="M67" s="32"/>
      <c r="N67" s="33" t="s">
        <v>75</v>
      </c>
      <c r="O67" s="40" t="s">
        <v>62</v>
      </c>
      <c r="P67" s="27"/>
      <c r="Q67" s="32"/>
      <c r="R67" s="33" t="s">
        <v>75</v>
      </c>
      <c r="S67" s="40" t="s">
        <v>62</v>
      </c>
      <c r="T67" s="27"/>
      <c r="U67" s="32"/>
      <c r="V67" s="33" t="s">
        <v>75</v>
      </c>
      <c r="W67" s="40" t="s">
        <v>62</v>
      </c>
      <c r="X67" s="27"/>
      <c r="Y67" s="32"/>
      <c r="Z67" s="20"/>
    </row>
    <row r="68" spans="1:26" x14ac:dyDescent="0.25">
      <c r="A68" s="3" t="s">
        <v>76</v>
      </c>
      <c r="B68" s="41"/>
      <c r="C68" s="42"/>
      <c r="D68" s="43">
        <f>ROUND(B68*C68,0)</f>
        <v>0</v>
      </c>
      <c r="E68" s="32"/>
      <c r="F68" s="44">
        <f>ROUND(B68*(1+$F$4),2)</f>
        <v>0</v>
      </c>
      <c r="G68" s="42"/>
      <c r="H68" s="43">
        <f>ROUND(F68*G68,0)</f>
        <v>0</v>
      </c>
      <c r="I68" s="32"/>
      <c r="J68" s="44">
        <f>ROUND(F68*(1+$F$4),2)</f>
        <v>0</v>
      </c>
      <c r="K68" s="42"/>
      <c r="L68" s="43">
        <f>ROUND(J68*K68,0)</f>
        <v>0</v>
      </c>
      <c r="M68" s="32"/>
      <c r="N68" s="44">
        <f>ROUND(J68*(1+$F$4),2)</f>
        <v>0</v>
      </c>
      <c r="O68" s="42"/>
      <c r="P68" s="43">
        <f>ROUND(N68*O68,0)</f>
        <v>0</v>
      </c>
      <c r="Q68" s="32"/>
      <c r="R68" s="44">
        <f>ROUND(N68*(1+$F$4),2)</f>
        <v>0</v>
      </c>
      <c r="S68" s="42"/>
      <c r="T68" s="43">
        <f>ROUND(R68*S68,0)</f>
        <v>0</v>
      </c>
      <c r="U68" s="32"/>
      <c r="V68" s="44">
        <f>ROUND(R68*(1+$F$4),2)</f>
        <v>0</v>
      </c>
      <c r="W68" s="42"/>
      <c r="X68" s="43">
        <f>ROUND(V68*W68,0)</f>
        <v>0</v>
      </c>
      <c r="Y68" s="32"/>
      <c r="Z68" s="20">
        <f>ROUND(H68+L68+P68+T68+X68,0)</f>
        <v>0</v>
      </c>
    </row>
    <row r="69" spans="1:26" x14ac:dyDescent="0.25">
      <c r="A69" s="3" t="s">
        <v>77</v>
      </c>
      <c r="B69" s="41"/>
      <c r="C69" s="42"/>
      <c r="D69" s="43">
        <f>ROUND(B69*C69,0)</f>
        <v>0</v>
      </c>
      <c r="E69" s="32"/>
      <c r="F69" s="44">
        <f>ROUND(B69*(1+$F$4),2)</f>
        <v>0</v>
      </c>
      <c r="G69" s="42"/>
      <c r="H69" s="43">
        <f>ROUND(F69*G69,0)</f>
        <v>0</v>
      </c>
      <c r="I69" s="32"/>
      <c r="J69" s="44">
        <f>ROUND(F69*(1+$F$4),2)</f>
        <v>0</v>
      </c>
      <c r="K69" s="42"/>
      <c r="L69" s="43">
        <f>ROUND(J69*K69,0)</f>
        <v>0</v>
      </c>
      <c r="M69" s="32"/>
      <c r="N69" s="44">
        <f>ROUND(J69*(1+$F$4),2)</f>
        <v>0</v>
      </c>
      <c r="O69" s="42"/>
      <c r="P69" s="43">
        <f>ROUND(N69*O69,0)</f>
        <v>0</v>
      </c>
      <c r="Q69" s="32"/>
      <c r="R69" s="44">
        <f>ROUND(N69*(1+$F$4),2)</f>
        <v>0</v>
      </c>
      <c r="S69" s="42"/>
      <c r="T69" s="43">
        <f>ROUND(R69*S69,0)</f>
        <v>0</v>
      </c>
      <c r="U69" s="32"/>
      <c r="V69" s="44">
        <f>ROUND(R69*(1+$F$4),2)</f>
        <v>0</v>
      </c>
      <c r="W69" s="42"/>
      <c r="X69" s="43">
        <f>ROUND(V69*W69,0)</f>
        <v>0</v>
      </c>
      <c r="Y69" s="32"/>
      <c r="Z69" s="20">
        <f>ROUND(H69+L69+P69+T69+X69,0)</f>
        <v>0</v>
      </c>
    </row>
    <row r="70" spans="1:26" ht="3" customHeight="1" x14ac:dyDescent="0.25">
      <c r="B70" s="33"/>
      <c r="C70" s="40"/>
      <c r="D70" s="29"/>
      <c r="E70" s="32"/>
      <c r="F70" s="33"/>
      <c r="G70" s="40"/>
      <c r="H70" s="29"/>
      <c r="I70" s="32"/>
      <c r="J70" s="33"/>
      <c r="K70" s="40"/>
      <c r="L70" s="29"/>
      <c r="M70" s="32"/>
      <c r="N70" s="33"/>
      <c r="O70" s="40"/>
      <c r="P70" s="29"/>
      <c r="Q70" s="32"/>
      <c r="R70" s="33"/>
      <c r="S70" s="40"/>
      <c r="T70" s="29"/>
      <c r="U70" s="32"/>
      <c r="V70" s="33"/>
      <c r="W70" s="40"/>
      <c r="X70" s="29"/>
      <c r="Y70" s="32"/>
      <c r="Z70" s="29"/>
    </row>
    <row r="71" spans="1:26" x14ac:dyDescent="0.25">
      <c r="A71" s="3" t="s">
        <v>78</v>
      </c>
      <c r="B71" s="44"/>
      <c r="C71" s="45"/>
      <c r="D71" s="27">
        <f>ROUND(SUM(D68:D70),0)</f>
        <v>0</v>
      </c>
      <c r="E71" s="32"/>
      <c r="G71" s="15"/>
      <c r="H71" s="27">
        <f>ROUND(SUM(H68:H70),0)</f>
        <v>0</v>
      </c>
      <c r="I71" s="32"/>
      <c r="J71" s="20"/>
      <c r="K71" s="15"/>
      <c r="L71" s="27">
        <f>ROUND(SUM(L68:L70),0)</f>
        <v>0</v>
      </c>
      <c r="M71" s="32"/>
      <c r="O71" s="15"/>
      <c r="P71" s="27">
        <f>ROUND(SUM(P68:P70),0)</f>
        <v>0</v>
      </c>
      <c r="Q71" s="32"/>
      <c r="S71" s="15"/>
      <c r="T71" s="27">
        <f>ROUND(SUM(T68:T70),0)</f>
        <v>0</v>
      </c>
      <c r="U71" s="32"/>
      <c r="W71" s="15"/>
      <c r="X71" s="27">
        <f>ROUND(SUM(X68:X70),0)</f>
        <v>0</v>
      </c>
      <c r="Y71" s="32"/>
      <c r="Z71" s="27">
        <f>ROUND(SUM(Z68:Z70),0)</f>
        <v>0</v>
      </c>
    </row>
    <row r="72" spans="1:26" ht="6" customHeight="1" x14ac:dyDescent="0.25">
      <c r="B72" s="44"/>
      <c r="C72" s="45"/>
      <c r="D72" s="27"/>
      <c r="E72" s="32"/>
      <c r="G72" s="15"/>
      <c r="H72" s="27"/>
      <c r="I72" s="32"/>
      <c r="J72" s="20"/>
      <c r="K72" s="15"/>
      <c r="L72" s="27"/>
      <c r="M72" s="32"/>
      <c r="O72" s="15"/>
      <c r="P72" s="27"/>
      <c r="Q72" s="32"/>
      <c r="S72" s="15"/>
      <c r="T72" s="27"/>
      <c r="U72" s="32"/>
      <c r="W72" s="15"/>
      <c r="X72" s="27"/>
      <c r="Y72" s="32"/>
      <c r="Z72" s="27"/>
    </row>
    <row r="73" spans="1:26" x14ac:dyDescent="0.25">
      <c r="A73" s="22" t="s">
        <v>79</v>
      </c>
      <c r="B73" s="33" t="s">
        <v>80</v>
      </c>
      <c r="C73" s="40" t="s">
        <v>81</v>
      </c>
      <c r="D73" s="27"/>
      <c r="E73" s="32"/>
      <c r="F73" s="33" t="s">
        <v>80</v>
      </c>
      <c r="G73" s="40" t="s">
        <v>81</v>
      </c>
      <c r="I73" s="32"/>
      <c r="J73" s="33" t="s">
        <v>80</v>
      </c>
      <c r="K73" s="40" t="s">
        <v>81</v>
      </c>
      <c r="L73" s="27"/>
      <c r="M73" s="32"/>
      <c r="N73" s="33" t="s">
        <v>80</v>
      </c>
      <c r="O73" s="40" t="s">
        <v>81</v>
      </c>
      <c r="P73" s="27"/>
      <c r="Q73" s="32"/>
      <c r="R73" s="33" t="s">
        <v>80</v>
      </c>
      <c r="S73" s="40" t="s">
        <v>81</v>
      </c>
      <c r="T73" s="27"/>
      <c r="U73" s="32"/>
      <c r="V73" s="33" t="s">
        <v>80</v>
      </c>
      <c r="W73" s="40" t="s">
        <v>81</v>
      </c>
      <c r="X73" s="27"/>
      <c r="Y73" s="32"/>
      <c r="Z73" s="20"/>
    </row>
    <row r="74" spans="1:26" x14ac:dyDescent="0.25">
      <c r="A74" s="3" t="s">
        <v>82</v>
      </c>
      <c r="B74" s="41"/>
      <c r="C74" s="42"/>
      <c r="D74" s="43">
        <f>ROUND(B74*C74,0)</f>
        <v>0</v>
      </c>
      <c r="E74" s="32"/>
      <c r="F74" s="44">
        <f>ROUND(B74*(1+$F$4),2)</f>
        <v>0</v>
      </c>
      <c r="G74" s="42"/>
      <c r="H74" s="43">
        <f>ROUND(F74*G74,0)</f>
        <v>0</v>
      </c>
      <c r="I74" s="32"/>
      <c r="J74" s="44">
        <f>ROUND(F74*(1+$F$4),2)</f>
        <v>0</v>
      </c>
      <c r="K74" s="42"/>
      <c r="L74" s="43">
        <f>ROUND(J74*K74,0)</f>
        <v>0</v>
      </c>
      <c r="M74" s="32"/>
      <c r="N74" s="44">
        <f>ROUND(J74*(1+$F$4),2)</f>
        <v>0</v>
      </c>
      <c r="O74" s="42"/>
      <c r="P74" s="43">
        <f>ROUND(N74*O74,0)</f>
        <v>0</v>
      </c>
      <c r="Q74" s="32"/>
      <c r="R74" s="44">
        <f>ROUND(N74*(1+$F$4),2)</f>
        <v>0</v>
      </c>
      <c r="S74" s="42"/>
      <c r="T74" s="43">
        <f>ROUND(R74*S74,0)</f>
        <v>0</v>
      </c>
      <c r="U74" s="32"/>
      <c r="V74" s="44">
        <f>ROUND(R74*(1+$F$4),2)</f>
        <v>0</v>
      </c>
      <c r="W74" s="42"/>
      <c r="X74" s="43">
        <f>ROUND(V74*W74,0)</f>
        <v>0</v>
      </c>
      <c r="Y74" s="32"/>
      <c r="Z74" s="20">
        <f>ROUND(H74+L74+P74+T74+X74,0)</f>
        <v>0</v>
      </c>
    </row>
    <row r="75" spans="1:26" x14ac:dyDescent="0.25">
      <c r="A75" s="3" t="s">
        <v>83</v>
      </c>
      <c r="B75" s="41"/>
      <c r="C75" s="42"/>
      <c r="D75" s="43">
        <f>ROUND(B75*C75,0)</f>
        <v>0</v>
      </c>
      <c r="E75" s="32"/>
      <c r="F75" s="44">
        <f>ROUND(B75*(1+$F$4),2)</f>
        <v>0</v>
      </c>
      <c r="G75" s="42"/>
      <c r="H75" s="43">
        <f>ROUND(F75*G75,0)</f>
        <v>0</v>
      </c>
      <c r="I75" s="32"/>
      <c r="J75" s="44">
        <f>ROUND(F75*(1+$F$4),2)</f>
        <v>0</v>
      </c>
      <c r="K75" s="42"/>
      <c r="L75" s="43">
        <f>ROUND(J75*K75,0)</f>
        <v>0</v>
      </c>
      <c r="M75" s="32"/>
      <c r="N75" s="44">
        <f>ROUND(J75*(1+$F$4),2)</f>
        <v>0</v>
      </c>
      <c r="O75" s="42"/>
      <c r="P75" s="43">
        <f>ROUND(N75*O75,0)</f>
        <v>0</v>
      </c>
      <c r="Q75" s="32"/>
      <c r="R75" s="44">
        <f>ROUND(N75*(1+$F$4),2)</f>
        <v>0</v>
      </c>
      <c r="S75" s="42"/>
      <c r="T75" s="43">
        <f>ROUND(R75*S75,0)</f>
        <v>0</v>
      </c>
      <c r="U75" s="32"/>
      <c r="V75" s="44">
        <f>ROUND(R75*(1+$F$4),2)</f>
        <v>0</v>
      </c>
      <c r="W75" s="42"/>
      <c r="X75" s="43">
        <f>ROUND(V75*W75,0)</f>
        <v>0</v>
      </c>
      <c r="Y75" s="32"/>
      <c r="Z75" s="20">
        <f>ROUND(H75+L75+P75+T75+X75,0)</f>
        <v>0</v>
      </c>
    </row>
    <row r="76" spans="1:26" ht="3" customHeight="1" x14ac:dyDescent="0.25">
      <c r="B76" s="33"/>
      <c r="C76" s="40"/>
      <c r="D76" s="29"/>
      <c r="E76" s="32"/>
      <c r="F76" s="33"/>
      <c r="G76" s="40"/>
      <c r="H76" s="29"/>
      <c r="I76" s="32"/>
      <c r="J76" s="33"/>
      <c r="K76" s="40"/>
      <c r="L76" s="29"/>
      <c r="M76" s="32"/>
      <c r="N76" s="33"/>
      <c r="O76" s="40"/>
      <c r="P76" s="29"/>
      <c r="Q76" s="32"/>
      <c r="R76" s="33"/>
      <c r="S76" s="40"/>
      <c r="T76" s="29"/>
      <c r="U76" s="32"/>
      <c r="V76" s="33"/>
      <c r="W76" s="40"/>
      <c r="X76" s="29"/>
      <c r="Y76" s="32"/>
      <c r="Z76" s="29"/>
    </row>
    <row r="77" spans="1:26" x14ac:dyDescent="0.25">
      <c r="A77" s="3" t="s">
        <v>84</v>
      </c>
      <c r="B77" s="44"/>
      <c r="C77" s="45"/>
      <c r="D77" s="27">
        <f>ROUND(SUM(D74:D76),0)</f>
        <v>0</v>
      </c>
      <c r="E77" s="32"/>
      <c r="G77" s="15"/>
      <c r="H77" s="27">
        <f>ROUND(SUM(H74:H76),0)</f>
        <v>0</v>
      </c>
      <c r="I77" s="32"/>
      <c r="J77" s="20"/>
      <c r="K77" s="15"/>
      <c r="L77" s="27">
        <f>ROUND(SUM(L74:L76),0)</f>
        <v>0</v>
      </c>
      <c r="M77" s="32"/>
      <c r="O77" s="15"/>
      <c r="P77" s="27">
        <f>ROUND(SUM(P74:P76),0)</f>
        <v>0</v>
      </c>
      <c r="Q77" s="32"/>
      <c r="S77" s="15"/>
      <c r="T77" s="27">
        <f>ROUND(SUM(T74:T76),0)</f>
        <v>0</v>
      </c>
      <c r="U77" s="32"/>
      <c r="W77" s="15"/>
      <c r="X77" s="27">
        <f>ROUND(SUM(X74:X76),0)</f>
        <v>0</v>
      </c>
      <c r="Y77" s="32"/>
      <c r="Z77" s="27">
        <f>ROUND(SUM(Z74:Z76),0)</f>
        <v>0</v>
      </c>
    </row>
    <row r="78" spans="1:26" ht="6" customHeight="1" x14ac:dyDescent="0.25">
      <c r="B78" s="44"/>
      <c r="C78" s="45"/>
      <c r="D78" s="27"/>
      <c r="E78" s="32"/>
      <c r="G78" s="15"/>
      <c r="H78" s="27"/>
      <c r="I78" s="32"/>
      <c r="J78" s="20"/>
      <c r="K78" s="15"/>
      <c r="L78" s="27"/>
      <c r="M78" s="32"/>
      <c r="O78" s="15"/>
      <c r="P78" s="27"/>
      <c r="Q78" s="32"/>
      <c r="S78" s="15"/>
      <c r="T78" s="27"/>
      <c r="U78" s="32"/>
      <c r="W78" s="15"/>
      <c r="X78" s="27"/>
      <c r="Y78" s="32"/>
      <c r="Z78" s="27"/>
    </row>
    <row r="79" spans="1:26" x14ac:dyDescent="0.25">
      <c r="A79" s="106" t="s">
        <v>7</v>
      </c>
      <c r="B79" s="33" t="s">
        <v>80</v>
      </c>
      <c r="C79" s="40" t="s">
        <v>81</v>
      </c>
      <c r="D79" s="27"/>
      <c r="E79" s="32"/>
      <c r="F79" s="33" t="s">
        <v>80</v>
      </c>
      <c r="G79" s="40" t="s">
        <v>81</v>
      </c>
      <c r="I79" s="32"/>
      <c r="J79" s="33" t="s">
        <v>80</v>
      </c>
      <c r="K79" s="40" t="s">
        <v>81</v>
      </c>
      <c r="L79" s="27"/>
      <c r="M79" s="32"/>
      <c r="N79" s="33" t="s">
        <v>80</v>
      </c>
      <c r="O79" s="40" t="s">
        <v>81</v>
      </c>
      <c r="P79" s="27"/>
      <c r="Q79" s="32"/>
      <c r="R79" s="33" t="s">
        <v>80</v>
      </c>
      <c r="S79" s="40" t="s">
        <v>81</v>
      </c>
      <c r="T79" s="27"/>
      <c r="U79" s="32"/>
      <c r="V79" s="33" t="s">
        <v>80</v>
      </c>
      <c r="W79" s="40" t="s">
        <v>81</v>
      </c>
      <c r="X79" s="27"/>
      <c r="Y79" s="32"/>
      <c r="Z79" s="20"/>
    </row>
    <row r="80" spans="1:26" x14ac:dyDescent="0.25">
      <c r="B80" s="41"/>
      <c r="C80" s="42"/>
      <c r="D80" s="43">
        <f>ROUND(B80*C80,0)</f>
        <v>0</v>
      </c>
      <c r="E80" s="32"/>
      <c r="F80" s="44">
        <f>ROUND(B80*(1+$F$4),2)</f>
        <v>0</v>
      </c>
      <c r="G80" s="42"/>
      <c r="H80" s="43">
        <f>ROUND(F80*G80,0)</f>
        <v>0</v>
      </c>
      <c r="I80" s="32"/>
      <c r="J80" s="44">
        <f>ROUND(F80*(1+$F$4),2)</f>
        <v>0</v>
      </c>
      <c r="K80" s="42"/>
      <c r="L80" s="43">
        <f>ROUND(J80*K80,0)</f>
        <v>0</v>
      </c>
      <c r="M80" s="32"/>
      <c r="N80" s="44">
        <f>ROUND(J80*(1+$F$4),2)</f>
        <v>0</v>
      </c>
      <c r="O80" s="42"/>
      <c r="P80" s="43">
        <f>ROUND(N80*O80,0)</f>
        <v>0</v>
      </c>
      <c r="Q80" s="32"/>
      <c r="R80" s="44">
        <f>ROUND(N80*(1+$F$4),2)</f>
        <v>0</v>
      </c>
      <c r="S80" s="42"/>
      <c r="T80" s="43">
        <f>ROUND(R80*S80,0)</f>
        <v>0</v>
      </c>
      <c r="U80" s="32"/>
      <c r="V80" s="44">
        <f>ROUND(R80*(1+$F$4),2)</f>
        <v>0</v>
      </c>
      <c r="W80" s="42"/>
      <c r="X80" s="43">
        <f>ROUND(V80*W80,0)</f>
        <v>0</v>
      </c>
      <c r="Y80" s="32"/>
      <c r="Z80" s="20">
        <f>ROUND(H80+L80+P80+T80+X80,0)</f>
        <v>0</v>
      </c>
    </row>
    <row r="81" spans="1:26" x14ac:dyDescent="0.25">
      <c r="B81" s="41"/>
      <c r="C81" s="42"/>
      <c r="D81" s="43">
        <f>ROUND(B81*C81,0)</f>
        <v>0</v>
      </c>
      <c r="E81" s="32"/>
      <c r="F81" s="44">
        <f>ROUND(B81*(1+$F$4),2)</f>
        <v>0</v>
      </c>
      <c r="G81" s="42"/>
      <c r="H81" s="43">
        <f>ROUND(F81*G81,0)</f>
        <v>0</v>
      </c>
      <c r="I81" s="32"/>
      <c r="J81" s="44">
        <f>ROUND(F81*(1+$F$4),2)</f>
        <v>0</v>
      </c>
      <c r="K81" s="42"/>
      <c r="L81" s="43">
        <f>ROUND(J81*K81,0)</f>
        <v>0</v>
      </c>
      <c r="M81" s="32"/>
      <c r="N81" s="44">
        <f>ROUND(J81*(1+$F$4),2)</f>
        <v>0</v>
      </c>
      <c r="O81" s="42"/>
      <c r="P81" s="43">
        <f>ROUND(N81*O81,0)</f>
        <v>0</v>
      </c>
      <c r="Q81" s="32"/>
      <c r="R81" s="44">
        <f>ROUND(N81*(1+$F$4),2)</f>
        <v>0</v>
      </c>
      <c r="S81" s="42"/>
      <c r="T81" s="43">
        <f>ROUND(R81*S81,0)</f>
        <v>0</v>
      </c>
      <c r="U81" s="32"/>
      <c r="V81" s="44">
        <f>ROUND(R81*(1+$F$4),2)</f>
        <v>0</v>
      </c>
      <c r="W81" s="42"/>
      <c r="X81" s="43">
        <f>ROUND(V81*W81,0)</f>
        <v>0</v>
      </c>
      <c r="Y81" s="32"/>
      <c r="Z81" s="20">
        <f>ROUND(H81+L81+P81+T81+X81,0)</f>
        <v>0</v>
      </c>
    </row>
    <row r="82" spans="1:26" x14ac:dyDescent="0.25">
      <c r="B82" s="33"/>
      <c r="C82" s="40"/>
      <c r="D82" s="29"/>
      <c r="E82" s="32"/>
      <c r="F82" s="33"/>
      <c r="G82" s="40"/>
      <c r="H82" s="29"/>
      <c r="I82" s="32"/>
      <c r="J82" s="33"/>
      <c r="K82" s="40"/>
      <c r="L82" s="29"/>
      <c r="M82" s="32"/>
      <c r="N82" s="33"/>
      <c r="O82" s="40"/>
      <c r="P82" s="29"/>
      <c r="Q82" s="32"/>
      <c r="R82" s="33"/>
      <c r="S82" s="40"/>
      <c r="T82" s="29"/>
      <c r="U82" s="32"/>
      <c r="V82" s="33"/>
      <c r="W82" s="40"/>
      <c r="X82" s="29"/>
      <c r="Y82" s="32"/>
      <c r="Z82" s="29"/>
    </row>
    <row r="83" spans="1:26" x14ac:dyDescent="0.25">
      <c r="B83" s="44"/>
      <c r="C83" s="45"/>
      <c r="D83" s="27">
        <f>ROUND(SUM(D80:D82),0)</f>
        <v>0</v>
      </c>
      <c r="E83" s="32"/>
      <c r="G83" s="15"/>
      <c r="H83" s="27">
        <f>ROUND(SUM(H80:H82),0)</f>
        <v>0</v>
      </c>
      <c r="I83" s="32"/>
      <c r="J83" s="20"/>
      <c r="K83" s="15"/>
      <c r="L83" s="27">
        <f>ROUND(SUM(L80:L82),0)</f>
        <v>0</v>
      </c>
      <c r="M83" s="32"/>
      <c r="O83" s="15"/>
      <c r="P83" s="27">
        <f>ROUND(SUM(P80:P82),0)</f>
        <v>0</v>
      </c>
      <c r="Q83" s="32"/>
      <c r="S83" s="15"/>
      <c r="T83" s="27">
        <f>ROUND(SUM(T80:T82),0)</f>
        <v>0</v>
      </c>
      <c r="U83" s="32"/>
      <c r="W83" s="15"/>
      <c r="X83" s="27">
        <f>ROUND(SUM(X80:X82),0)</f>
        <v>0</v>
      </c>
      <c r="Y83" s="32"/>
      <c r="Z83" s="27">
        <f>ROUND(SUM(Z80:Z82),0)</f>
        <v>0</v>
      </c>
    </row>
    <row r="84" spans="1:26" x14ac:dyDescent="0.25">
      <c r="B84" s="44"/>
      <c r="C84" s="45"/>
      <c r="D84" s="27"/>
      <c r="E84" s="32"/>
      <c r="G84" s="15"/>
      <c r="H84" s="27"/>
      <c r="I84" s="32"/>
      <c r="J84" s="20"/>
      <c r="K84" s="15"/>
      <c r="L84" s="27"/>
      <c r="M84" s="32"/>
      <c r="O84" s="15"/>
      <c r="P84" s="27"/>
      <c r="Q84" s="32"/>
      <c r="S84" s="15"/>
      <c r="T84" s="27"/>
      <c r="U84" s="32"/>
      <c r="W84" s="15"/>
      <c r="X84" s="27"/>
      <c r="Y84" s="32"/>
      <c r="Z84" s="27"/>
    </row>
    <row r="85" spans="1:26" x14ac:dyDescent="0.25">
      <c r="A85" s="38"/>
      <c r="B85" s="46" t="s">
        <v>85</v>
      </c>
      <c r="C85" s="33" t="s">
        <v>86</v>
      </c>
      <c r="D85" s="43"/>
      <c r="E85" s="32"/>
      <c r="F85" s="46" t="s">
        <v>85</v>
      </c>
      <c r="G85" s="33" t="s">
        <v>86</v>
      </c>
      <c r="H85" s="27"/>
      <c r="I85" s="32"/>
      <c r="J85" s="46" t="s">
        <v>85</v>
      </c>
      <c r="K85" s="33" t="s">
        <v>86</v>
      </c>
      <c r="L85" s="43"/>
      <c r="M85" s="32"/>
      <c r="N85" s="46" t="s">
        <v>85</v>
      </c>
      <c r="O85" s="33" t="s">
        <v>86</v>
      </c>
      <c r="P85" s="43"/>
      <c r="Q85" s="32"/>
      <c r="R85" s="46" t="s">
        <v>85</v>
      </c>
      <c r="S85" s="33" t="s">
        <v>86</v>
      </c>
      <c r="T85" s="43"/>
      <c r="U85" s="32"/>
      <c r="V85" s="46" t="s">
        <v>85</v>
      </c>
      <c r="W85" s="33" t="s">
        <v>86</v>
      </c>
      <c r="X85" s="43"/>
      <c r="Y85" s="32"/>
      <c r="Z85" s="27"/>
    </row>
    <row r="86" spans="1:26" x14ac:dyDescent="0.25">
      <c r="A86" s="38" t="s">
        <v>87</v>
      </c>
      <c r="B86" s="89">
        <v>276.73</v>
      </c>
      <c r="C86" s="47"/>
      <c r="D86" s="43">
        <f>ROUND(B86*C86,0)</f>
        <v>0</v>
      </c>
      <c r="E86" s="32"/>
      <c r="F86" s="89">
        <v>319.97000000000003</v>
      </c>
      <c r="G86" s="47"/>
      <c r="H86" s="43">
        <f>ROUND(F86*G86,0)</f>
        <v>0</v>
      </c>
      <c r="I86" s="32"/>
      <c r="J86" s="89">
        <f>ROUND(F86*(1+$F$5),2)</f>
        <v>339.17</v>
      </c>
      <c r="K86" s="47"/>
      <c r="L86" s="43">
        <f>ROUND(J86*K86,0)</f>
        <v>0</v>
      </c>
      <c r="M86" s="32"/>
      <c r="N86" s="89">
        <f>ROUND(J86*(1+$F$5),2)</f>
        <v>359.52</v>
      </c>
      <c r="O86" s="47"/>
      <c r="P86" s="43">
        <f>ROUND(N86*O86,0)</f>
        <v>0</v>
      </c>
      <c r="Q86" s="32"/>
      <c r="R86" s="89">
        <f>ROUND(N86*(1+$F$5),2)</f>
        <v>381.09</v>
      </c>
      <c r="S86" s="47"/>
      <c r="T86" s="43">
        <f>ROUND(R86*S86,0)</f>
        <v>0</v>
      </c>
      <c r="U86" s="32"/>
      <c r="V86" s="89">
        <f>ROUND(R86*(1+$F$5),2)</f>
        <v>403.96</v>
      </c>
      <c r="W86" s="47"/>
      <c r="X86" s="43">
        <f>ROUND(V86*W86,0)</f>
        <v>0</v>
      </c>
      <c r="Y86" s="32"/>
      <c r="Z86" s="20">
        <f>ROUND(H86+L86+P86+T86+X86,0)</f>
        <v>0</v>
      </c>
    </row>
    <row r="87" spans="1:26" ht="6" customHeight="1" x14ac:dyDescent="0.25">
      <c r="A87" s="15"/>
      <c r="B87" s="20"/>
      <c r="C87" s="15"/>
      <c r="D87" s="27"/>
      <c r="E87" s="32"/>
      <c r="H87" s="27"/>
      <c r="I87" s="32"/>
      <c r="J87" s="20"/>
      <c r="K87" s="15"/>
      <c r="L87" s="27"/>
      <c r="M87" s="32"/>
      <c r="O87" s="15"/>
      <c r="P87" s="27"/>
      <c r="Q87" s="32"/>
      <c r="S87" s="15"/>
      <c r="T87" s="27"/>
      <c r="U87" s="32"/>
      <c r="W87" s="15"/>
      <c r="X87" s="27"/>
      <c r="Y87" s="32"/>
      <c r="Z87" s="27"/>
    </row>
    <row r="88" spans="1:26" x14ac:dyDescent="0.25">
      <c r="C88" s="24" t="s">
        <v>88</v>
      </c>
      <c r="D88" s="27"/>
      <c r="E88" s="32"/>
      <c r="G88" s="24" t="s">
        <v>88</v>
      </c>
      <c r="I88" s="32"/>
      <c r="K88" s="24" t="s">
        <v>88</v>
      </c>
      <c r="L88" s="27"/>
      <c r="M88" s="32"/>
      <c r="O88" s="24" t="s">
        <v>88</v>
      </c>
      <c r="P88" s="27"/>
      <c r="Q88" s="32"/>
      <c r="S88" s="24" t="s">
        <v>88</v>
      </c>
      <c r="T88" s="27"/>
      <c r="U88" s="32"/>
      <c r="W88" s="24" t="s">
        <v>88</v>
      </c>
      <c r="X88" s="27"/>
      <c r="Y88" s="32"/>
      <c r="Z88" s="20"/>
    </row>
    <row r="89" spans="1:26" x14ac:dyDescent="0.25">
      <c r="A89" s="19" t="s">
        <v>89</v>
      </c>
      <c r="B89" s="24" t="s">
        <v>90</v>
      </c>
      <c r="C89" s="24" t="s">
        <v>91</v>
      </c>
      <c r="D89" s="27"/>
      <c r="E89" s="32"/>
      <c r="F89" s="24" t="s">
        <v>90</v>
      </c>
      <c r="G89" s="24" t="s">
        <v>91</v>
      </c>
      <c r="I89" s="32"/>
      <c r="J89" s="24" t="s">
        <v>90</v>
      </c>
      <c r="K89" s="24" t="s">
        <v>91</v>
      </c>
      <c r="L89" s="27"/>
      <c r="M89" s="32"/>
      <c r="N89" s="24" t="s">
        <v>90</v>
      </c>
      <c r="O89" s="24" t="s">
        <v>91</v>
      </c>
      <c r="P89" s="27"/>
      <c r="Q89" s="32"/>
      <c r="R89" s="24" t="s">
        <v>90</v>
      </c>
      <c r="S89" s="24" t="s">
        <v>91</v>
      </c>
      <c r="T89" s="27"/>
      <c r="U89" s="32"/>
      <c r="V89" s="24" t="s">
        <v>90</v>
      </c>
      <c r="W89" s="24" t="s">
        <v>91</v>
      </c>
      <c r="X89" s="27"/>
      <c r="Y89" s="32"/>
      <c r="Z89" s="20"/>
    </row>
    <row r="90" spans="1:26" x14ac:dyDescent="0.25">
      <c r="A90" s="3" t="s">
        <v>55</v>
      </c>
      <c r="B90" s="48">
        <v>0.189</v>
      </c>
      <c r="C90" s="18"/>
      <c r="D90" s="27">
        <f>ROUND(D24*B90,0)</f>
        <v>0</v>
      </c>
      <c r="E90" s="32"/>
      <c r="F90" s="48">
        <v>0.22</v>
      </c>
      <c r="H90" s="27">
        <f>ROUND(H23*F90,0)</f>
        <v>0</v>
      </c>
      <c r="I90" s="32"/>
      <c r="J90" s="130">
        <v>0.22</v>
      </c>
      <c r="K90" s="18"/>
      <c r="L90" s="27">
        <f>ROUND(L23*J90,0)</f>
        <v>0</v>
      </c>
      <c r="M90" s="32"/>
      <c r="N90" s="130">
        <v>0.22</v>
      </c>
      <c r="O90" s="18"/>
      <c r="P90" s="27">
        <f>ROUND(P23*N90,0)</f>
        <v>0</v>
      </c>
      <c r="Q90" s="32"/>
      <c r="R90" s="130">
        <v>0.22</v>
      </c>
      <c r="S90" s="18"/>
      <c r="T90" s="27">
        <f>ROUND(T23*R90,0)</f>
        <v>0</v>
      </c>
      <c r="U90" s="32"/>
      <c r="V90" s="130">
        <v>0.22</v>
      </c>
      <c r="W90" s="18"/>
      <c r="X90" s="27">
        <f>ROUND(X23*V90,0)</f>
        <v>0</v>
      </c>
      <c r="Y90" s="32"/>
      <c r="Z90" s="20">
        <f t="shared" ref="Z90:Z95" si="50">ROUND(H90+L90+P90+T90+X90,0)</f>
        <v>0</v>
      </c>
    </row>
    <row r="91" spans="1:26" x14ac:dyDescent="0.25">
      <c r="A91" s="3" t="s">
        <v>92</v>
      </c>
      <c r="B91" s="48">
        <v>0.28999999999999998</v>
      </c>
      <c r="C91" s="18"/>
      <c r="D91" s="27">
        <f>ROUND(D39*B91,0)</f>
        <v>0</v>
      </c>
      <c r="E91" s="32"/>
      <c r="F91" s="48">
        <v>0.29299999999999998</v>
      </c>
      <c r="H91" s="27">
        <f>ROUND(H38*F91,0)</f>
        <v>0</v>
      </c>
      <c r="I91" s="32"/>
      <c r="J91" s="130">
        <v>0.29499999999999998</v>
      </c>
      <c r="K91" s="18"/>
      <c r="L91" s="27">
        <f>ROUND(L38*J91,0)</f>
        <v>0</v>
      </c>
      <c r="M91" s="32"/>
      <c r="N91" s="130">
        <v>0.29699999999999999</v>
      </c>
      <c r="O91" s="18"/>
      <c r="P91" s="27">
        <f>ROUND(P38*N91,0)</f>
        <v>0</v>
      </c>
      <c r="Q91" s="32"/>
      <c r="R91" s="130">
        <v>0.39900000000000002</v>
      </c>
      <c r="S91" s="18"/>
      <c r="T91" s="27">
        <f>ROUND(T38*R91,0)</f>
        <v>0</v>
      </c>
      <c r="U91" s="32"/>
      <c r="V91" s="130">
        <v>0.39900000000000002</v>
      </c>
      <c r="W91" s="18"/>
      <c r="X91" s="27">
        <f>ROUND(X38*V91,0)</f>
        <v>0</v>
      </c>
      <c r="Y91" s="32"/>
      <c r="Z91" s="20">
        <f t="shared" si="50"/>
        <v>0</v>
      </c>
    </row>
    <row r="92" spans="1:26" x14ac:dyDescent="0.25">
      <c r="A92" s="3" t="s">
        <v>66</v>
      </c>
      <c r="B92" s="48">
        <v>0.32500000000000001</v>
      </c>
      <c r="C92" s="18"/>
      <c r="D92" s="27">
        <f>ROUND(D52*B92,0)</f>
        <v>0</v>
      </c>
      <c r="E92" s="32"/>
      <c r="F92" s="48">
        <v>0.35599999999999998</v>
      </c>
      <c r="H92" s="27">
        <f>ROUND(H51*F92,0)</f>
        <v>0</v>
      </c>
      <c r="I92" s="32"/>
      <c r="J92" s="130">
        <v>0.36099999999999999</v>
      </c>
      <c r="K92" s="18"/>
      <c r="L92" s="27">
        <f>ROUND(L51*J92,0)</f>
        <v>0</v>
      </c>
      <c r="M92" s="32"/>
      <c r="N92" s="130">
        <v>0.36599999999999999</v>
      </c>
      <c r="O92" s="18"/>
      <c r="P92" s="27">
        <f>ROUND(P51*N92,0)</f>
        <v>0</v>
      </c>
      <c r="Q92" s="32"/>
      <c r="R92" s="130">
        <v>0.372</v>
      </c>
      <c r="S92" s="18"/>
      <c r="T92" s="27">
        <f>ROUND(T51*R92,0)</f>
        <v>0</v>
      </c>
      <c r="U92" s="32"/>
      <c r="V92" s="130">
        <v>0.372</v>
      </c>
      <c r="W92" s="18"/>
      <c r="X92" s="27">
        <f>ROUND(X51*V92,0)</f>
        <v>0</v>
      </c>
      <c r="Y92" s="32"/>
      <c r="Z92" s="20">
        <f t="shared" si="50"/>
        <v>0</v>
      </c>
    </row>
    <row r="93" spans="1:26" x14ac:dyDescent="0.25">
      <c r="A93" s="3" t="s">
        <v>70</v>
      </c>
      <c r="B93" s="48">
        <v>0.255</v>
      </c>
      <c r="C93" s="18"/>
      <c r="D93" s="27">
        <f>ROUND(D66*B93,0)</f>
        <v>0</v>
      </c>
      <c r="E93" s="32"/>
      <c r="F93" s="48">
        <v>0.26300000000000001</v>
      </c>
      <c r="H93" s="27">
        <f>ROUND(H65*F93,0)</f>
        <v>0</v>
      </c>
      <c r="I93" s="32"/>
      <c r="J93" s="130">
        <v>0.26800000000000002</v>
      </c>
      <c r="K93" s="18"/>
      <c r="L93" s="27">
        <f>ROUND(L65*J93,0)</f>
        <v>0</v>
      </c>
      <c r="M93" s="32"/>
      <c r="N93" s="130">
        <v>0.27300000000000002</v>
      </c>
      <c r="O93" s="18"/>
      <c r="P93" s="27">
        <f>ROUND(P65*N93,0)</f>
        <v>0</v>
      </c>
      <c r="Q93" s="32"/>
      <c r="R93" s="130">
        <v>0.27900000000000003</v>
      </c>
      <c r="S93" s="18"/>
      <c r="T93" s="27">
        <f>ROUND(T65*R93,0)</f>
        <v>0</v>
      </c>
      <c r="U93" s="32"/>
      <c r="V93" s="130">
        <v>0.27900000000000003</v>
      </c>
      <c r="W93" s="18"/>
      <c r="X93" s="27">
        <f>ROUND(X65*V93,0)</f>
        <v>0</v>
      </c>
      <c r="Y93" s="32"/>
      <c r="Z93" s="20">
        <f t="shared" si="50"/>
        <v>0</v>
      </c>
    </row>
    <row r="94" spans="1:26" s="2" customFormat="1" x14ac:dyDescent="0.25">
      <c r="A94" s="2" t="s">
        <v>93</v>
      </c>
      <c r="B94" s="49">
        <v>0.01</v>
      </c>
      <c r="C94" s="16"/>
      <c r="D94" s="43">
        <f>ROUND(B94*(D72+D78),0)</f>
        <v>0</v>
      </c>
      <c r="E94" s="30"/>
      <c r="F94" s="49">
        <v>0.01</v>
      </c>
      <c r="H94" s="43">
        <f>ROUND(F94*(H71+H77),0)</f>
        <v>0</v>
      </c>
      <c r="I94" s="30"/>
      <c r="J94" s="130">
        <v>0.01</v>
      </c>
      <c r="K94" s="16"/>
      <c r="L94" s="43">
        <f>ROUND(J94*(L71+L77),0)</f>
        <v>0</v>
      </c>
      <c r="M94" s="30"/>
      <c r="N94" s="130">
        <v>0.01</v>
      </c>
      <c r="O94" s="16"/>
      <c r="P94" s="43">
        <f>ROUND(N94*(P71+P77),0)</f>
        <v>0</v>
      </c>
      <c r="Q94" s="30"/>
      <c r="R94" s="130">
        <v>0.01</v>
      </c>
      <c r="S94" s="16"/>
      <c r="T94" s="43">
        <f>ROUND(R94*(T71+T77),0)</f>
        <v>0</v>
      </c>
      <c r="U94" s="30"/>
      <c r="V94" s="130">
        <v>0.01</v>
      </c>
      <c r="W94" s="16"/>
      <c r="X94" s="43">
        <f>ROUND(V94*(X71+X77),0)</f>
        <v>0</v>
      </c>
      <c r="Y94" s="30"/>
      <c r="Z94" s="20">
        <f t="shared" si="50"/>
        <v>0</v>
      </c>
    </row>
    <row r="95" spans="1:26" s="2" customFormat="1" x14ac:dyDescent="0.25">
      <c r="A95" s="107" t="s">
        <v>8</v>
      </c>
      <c r="B95" s="108">
        <v>0.08</v>
      </c>
      <c r="C95" s="109"/>
      <c r="D95" s="43">
        <f>ROUND(B95*(D83),0)</f>
        <v>0</v>
      </c>
      <c r="E95" s="32"/>
      <c r="F95" s="108">
        <v>0.22</v>
      </c>
      <c r="G95" s="107"/>
      <c r="H95" s="43">
        <f>ROUND(F95*(H83),0)</f>
        <v>0</v>
      </c>
      <c r="I95" s="32"/>
      <c r="J95" s="130">
        <v>0.22</v>
      </c>
      <c r="K95" s="109"/>
      <c r="L95" s="43">
        <f>ROUND(J95*(L83),0)</f>
        <v>0</v>
      </c>
      <c r="M95" s="32"/>
      <c r="N95" s="130">
        <v>0.22</v>
      </c>
      <c r="O95" s="109"/>
      <c r="P95" s="43">
        <f>ROUND(N95*(P83),0)</f>
        <v>0</v>
      </c>
      <c r="Q95" s="30"/>
      <c r="R95" s="130">
        <v>0.22</v>
      </c>
      <c r="S95" s="109"/>
      <c r="T95" s="43">
        <f>ROUND(R95*(T83),0)</f>
        <v>0</v>
      </c>
      <c r="U95" s="32"/>
      <c r="V95" s="130">
        <v>0.22</v>
      </c>
      <c r="W95" s="109"/>
      <c r="X95" s="43">
        <f>ROUND(V95*(X83),0)</f>
        <v>0</v>
      </c>
      <c r="Y95" s="30"/>
      <c r="Z95" s="20">
        <f t="shared" si="50"/>
        <v>0</v>
      </c>
    </row>
    <row r="96" spans="1:26" s="2" customFormat="1" x14ac:dyDescent="0.25">
      <c r="A96" s="107"/>
      <c r="B96" s="108"/>
      <c r="C96" s="109"/>
      <c r="D96" s="110"/>
      <c r="E96" s="32"/>
      <c r="F96" s="108"/>
      <c r="G96" s="107"/>
      <c r="H96" s="110"/>
      <c r="I96" s="32"/>
      <c r="J96" s="108"/>
      <c r="K96" s="109"/>
      <c r="L96" s="110"/>
      <c r="M96" s="32"/>
      <c r="N96" s="108"/>
      <c r="O96" s="109"/>
      <c r="P96" s="110"/>
      <c r="Q96" s="30"/>
      <c r="R96" s="108"/>
      <c r="S96" s="109"/>
      <c r="T96" s="110"/>
      <c r="U96" s="32"/>
      <c r="V96" s="108"/>
      <c r="W96" s="109"/>
      <c r="X96" s="110"/>
      <c r="Y96" s="30"/>
      <c r="Z96" s="111"/>
    </row>
    <row r="97" spans="1:26" s="2" customFormat="1" x14ac:dyDescent="0.25">
      <c r="B97" s="50" t="s">
        <v>94</v>
      </c>
      <c r="C97" s="51" t="s">
        <v>95</v>
      </c>
      <c r="D97" s="43"/>
      <c r="E97" s="30"/>
      <c r="F97" s="50" t="s">
        <v>94</v>
      </c>
      <c r="G97" s="51" t="s">
        <v>95</v>
      </c>
      <c r="H97" s="43"/>
      <c r="I97" s="30"/>
      <c r="J97" s="50" t="s">
        <v>94</v>
      </c>
      <c r="K97" s="51" t="s">
        <v>95</v>
      </c>
      <c r="L97" s="43"/>
      <c r="M97" s="30"/>
      <c r="N97" s="50" t="s">
        <v>94</v>
      </c>
      <c r="O97" s="51" t="s">
        <v>95</v>
      </c>
      <c r="P97" s="43"/>
      <c r="Q97" s="30"/>
      <c r="R97" s="50" t="s">
        <v>94</v>
      </c>
      <c r="S97" s="51" t="s">
        <v>95</v>
      </c>
      <c r="T97" s="43"/>
      <c r="U97" s="30"/>
      <c r="V97" s="50" t="s">
        <v>94</v>
      </c>
      <c r="W97" s="51" t="s">
        <v>95</v>
      </c>
      <c r="X97" s="43"/>
      <c r="Y97" s="30"/>
      <c r="Z97" s="20"/>
    </row>
    <row r="98" spans="1:26" s="2" customFormat="1" x14ac:dyDescent="0.25">
      <c r="A98" s="2" t="s">
        <v>96</v>
      </c>
      <c r="B98" s="47">
        <v>0</v>
      </c>
      <c r="C98" s="91">
        <v>792</v>
      </c>
      <c r="D98" s="43">
        <f>ROUND(B98*C98,0)</f>
        <v>0</v>
      </c>
      <c r="E98" s="30"/>
      <c r="F98" s="47"/>
      <c r="G98" s="91">
        <v>669</v>
      </c>
      <c r="H98" s="43">
        <f>ROUND(F98*G98,0)</f>
        <v>0</v>
      </c>
      <c r="I98" s="30"/>
      <c r="J98" s="47"/>
      <c r="K98" s="91">
        <v>736</v>
      </c>
      <c r="L98" s="43">
        <f>ROUND(J98*K98,0)</f>
        <v>0</v>
      </c>
      <c r="M98" s="30"/>
      <c r="N98" s="47"/>
      <c r="O98" s="91">
        <v>809</v>
      </c>
      <c r="P98" s="43">
        <f>ROUND(N98*O98,0)</f>
        <v>0</v>
      </c>
      <c r="Q98" s="30"/>
      <c r="R98" s="47"/>
      <c r="S98" s="91">
        <v>890</v>
      </c>
      <c r="T98" s="43">
        <f>ROUND(R98*S98,0)</f>
        <v>0</v>
      </c>
      <c r="U98" s="30"/>
      <c r="V98" s="47"/>
      <c r="W98" s="91">
        <v>890</v>
      </c>
      <c r="X98" s="43">
        <f>ROUND(V98*W98,0)</f>
        <v>0</v>
      </c>
      <c r="Y98" s="30"/>
      <c r="Z98" s="20">
        <f>ROUND(H98+L98+P98+T98+X98,0)</f>
        <v>0</v>
      </c>
    </row>
    <row r="99" spans="1:26" x14ac:dyDescent="0.25">
      <c r="A99" s="2" t="s">
        <v>97</v>
      </c>
      <c r="B99" s="47">
        <v>0</v>
      </c>
      <c r="C99" s="91">
        <v>1067</v>
      </c>
      <c r="D99" s="29">
        <f>ROUND(B99*C99,0)</f>
        <v>0</v>
      </c>
      <c r="E99" s="30"/>
      <c r="F99" s="47"/>
      <c r="G99" s="91">
        <v>936</v>
      </c>
      <c r="H99" s="29">
        <f>ROUND(F99*G99,0)</f>
        <v>0</v>
      </c>
      <c r="I99" s="30"/>
      <c r="J99" s="47"/>
      <c r="K99" s="91">
        <v>1030</v>
      </c>
      <c r="L99" s="29">
        <f>ROUND(J99*K99,0)</f>
        <v>0</v>
      </c>
      <c r="M99" s="30"/>
      <c r="N99" s="47"/>
      <c r="O99" s="91">
        <v>1133</v>
      </c>
      <c r="P99" s="29">
        <f>ROUND(N99*O99,0)</f>
        <v>0</v>
      </c>
      <c r="Q99" s="30"/>
      <c r="R99" s="47"/>
      <c r="S99" s="91">
        <v>1246</v>
      </c>
      <c r="T99" s="29">
        <f>ROUND(R99*S99,0)</f>
        <v>0</v>
      </c>
      <c r="U99" s="30"/>
      <c r="V99" s="47"/>
      <c r="W99" s="91">
        <v>1246</v>
      </c>
      <c r="X99" s="29">
        <f>ROUND(V99*W99,0)</f>
        <v>0</v>
      </c>
      <c r="Y99" s="30"/>
      <c r="Z99" s="20">
        <f>ROUND(H99+L99+P99+T99+X99,0)</f>
        <v>0</v>
      </c>
    </row>
    <row r="100" spans="1:26" x14ac:dyDescent="0.25">
      <c r="A100" s="15" t="s">
        <v>98</v>
      </c>
      <c r="B100" s="52"/>
      <c r="C100" s="16"/>
      <c r="D100" s="27">
        <f>ROUND(SUM(D90:D99),0)</f>
        <v>0</v>
      </c>
      <c r="E100" s="32"/>
      <c r="G100" s="16"/>
      <c r="H100" s="27">
        <f>ROUND(SUM(H90:H99),0)</f>
        <v>0</v>
      </c>
      <c r="I100" s="32"/>
      <c r="J100" s="52"/>
      <c r="K100" s="18"/>
      <c r="L100" s="27">
        <f>ROUND(SUM(L90:L99),0)</f>
        <v>0</v>
      </c>
      <c r="M100" s="32"/>
      <c r="N100" s="52"/>
      <c r="O100" s="18"/>
      <c r="P100" s="27">
        <f>ROUND(SUM(P90:P99),0)</f>
        <v>0</v>
      </c>
      <c r="Q100" s="32"/>
      <c r="R100" s="52"/>
      <c r="S100" s="18"/>
      <c r="T100" s="27">
        <f>ROUND(SUM(T90:T99),0)</f>
        <v>0</v>
      </c>
      <c r="U100" s="32"/>
      <c r="V100" s="52"/>
      <c r="W100" s="18"/>
      <c r="X100" s="27">
        <f>ROUND(SUM(X90:X99),0)</f>
        <v>0</v>
      </c>
      <c r="Y100" s="32"/>
      <c r="Z100" s="27">
        <f>ROUND(SUM(Z90:Z99),0)</f>
        <v>0</v>
      </c>
    </row>
    <row r="101" spans="1:26" ht="5.25" customHeight="1" x14ac:dyDescent="0.25">
      <c r="A101" s="15"/>
      <c r="B101" s="52"/>
      <c r="C101" s="20"/>
      <c r="D101" s="27"/>
      <c r="E101" s="32"/>
      <c r="H101" s="27"/>
      <c r="I101" s="32"/>
      <c r="J101" s="52"/>
      <c r="K101" s="20"/>
      <c r="L101" s="27"/>
      <c r="M101" s="32"/>
      <c r="N101" s="52"/>
      <c r="P101" s="27"/>
      <c r="Q101" s="32"/>
      <c r="R101" s="52"/>
      <c r="T101" s="27"/>
      <c r="U101" s="32"/>
      <c r="V101" s="52"/>
      <c r="X101" s="27"/>
      <c r="Y101" s="32"/>
      <c r="Z101" s="27"/>
    </row>
    <row r="102" spans="1:26" x14ac:dyDescent="0.25">
      <c r="A102" s="3" t="s">
        <v>99</v>
      </c>
      <c r="D102" s="20">
        <f>ROUND(D23+D38+D51+D65+D71+D77+D86+D100+D83,0)</f>
        <v>0</v>
      </c>
      <c r="E102" s="32"/>
      <c r="H102" s="20">
        <f>ROUND(H23+H38+H51+H65+H71+H77+H86+H100+H83,0)</f>
        <v>0</v>
      </c>
      <c r="I102" s="32"/>
      <c r="L102" s="20">
        <f>ROUND(L23+L38+L51+L65+L71+L77+L86+L100+L83,0)</f>
        <v>0</v>
      </c>
      <c r="M102" s="32"/>
      <c r="P102" s="20">
        <f>ROUND(P23+P38+P51+P65+P71+P77+P86+P100+P83,0)</f>
        <v>0</v>
      </c>
      <c r="Q102" s="32"/>
      <c r="T102" s="20">
        <f>ROUND(T23+T38+T51+T65+T71+T77+T86+T100+T83,0)</f>
        <v>0</v>
      </c>
      <c r="U102" s="32"/>
      <c r="X102" s="20">
        <f>ROUND(X23+X38+X51+X65+X71+X77+X86+X100+X83,0)</f>
        <v>0</v>
      </c>
      <c r="Y102" s="32"/>
      <c r="Z102" s="20">
        <f>ROUND(Z23+Z38+Z51+Z65+Z71+Z77+Z86+Z100+Z83,0)</f>
        <v>0</v>
      </c>
    </row>
    <row r="103" spans="1:26" ht="6" customHeight="1" x14ac:dyDescent="0.25">
      <c r="D103" s="27"/>
      <c r="E103" s="32"/>
      <c r="I103" s="32"/>
      <c r="L103" s="27"/>
      <c r="M103" s="32"/>
      <c r="P103" s="27"/>
      <c r="Q103" s="32"/>
      <c r="T103" s="27"/>
      <c r="U103" s="32"/>
      <c r="X103" s="27"/>
      <c r="Y103" s="32"/>
      <c r="Z103" s="20"/>
    </row>
    <row r="104" spans="1:26" ht="15" customHeight="1" x14ac:dyDescent="0.25">
      <c r="A104" s="3" t="s">
        <v>100</v>
      </c>
      <c r="D104" s="53"/>
      <c r="E104" s="32"/>
      <c r="H104" s="54"/>
      <c r="I104" s="32"/>
      <c r="L104" s="53"/>
      <c r="M104" s="32"/>
      <c r="P104" s="53"/>
      <c r="Q104" s="32"/>
      <c r="T104" s="53"/>
      <c r="U104" s="32"/>
      <c r="X104" s="53"/>
      <c r="Y104" s="32"/>
      <c r="Z104" s="20">
        <f>ROUND(H104+L104+P104+T104+X104,0)</f>
        <v>0</v>
      </c>
    </row>
    <row r="105" spans="1:26" ht="6" customHeight="1" x14ac:dyDescent="0.25">
      <c r="D105" s="27"/>
      <c r="E105" s="32"/>
      <c r="I105" s="32"/>
      <c r="L105" s="27"/>
      <c r="M105" s="32"/>
      <c r="P105" s="27"/>
      <c r="Q105" s="32"/>
      <c r="T105" s="27"/>
      <c r="U105" s="32"/>
      <c r="X105" s="27"/>
      <c r="Y105" s="32"/>
      <c r="Z105" s="20"/>
    </row>
    <row r="106" spans="1:26" x14ac:dyDescent="0.25">
      <c r="A106" s="22" t="s">
        <v>101</v>
      </c>
      <c r="D106" s="27"/>
      <c r="E106" s="32"/>
      <c r="I106" s="32"/>
      <c r="L106" s="27"/>
      <c r="M106" s="32"/>
      <c r="P106" s="27"/>
      <c r="Q106" s="32"/>
      <c r="T106" s="27"/>
      <c r="U106" s="32"/>
      <c r="X106" s="27"/>
      <c r="Y106" s="32"/>
      <c r="Z106" s="20"/>
    </row>
    <row r="107" spans="1:26" x14ac:dyDescent="0.25">
      <c r="A107" s="3" t="s">
        <v>102</v>
      </c>
      <c r="D107" s="53"/>
      <c r="E107" s="32"/>
      <c r="H107" s="34"/>
      <c r="I107" s="32"/>
      <c r="L107" s="34"/>
      <c r="M107" s="32"/>
      <c r="P107" s="34"/>
      <c r="Q107" s="32"/>
      <c r="T107" s="34"/>
      <c r="U107" s="32"/>
      <c r="X107" s="34"/>
      <c r="Y107" s="32"/>
      <c r="Z107" s="20">
        <f>ROUND(H107+L107+P107+T107+X107,0)</f>
        <v>0</v>
      </c>
    </row>
    <row r="108" spans="1:26" x14ac:dyDescent="0.25">
      <c r="A108" s="3" t="s">
        <v>103</v>
      </c>
      <c r="D108" s="53"/>
      <c r="E108" s="32"/>
      <c r="F108" s="20"/>
      <c r="G108" s="20"/>
      <c r="H108" s="34"/>
      <c r="I108" s="32"/>
      <c r="J108" s="20"/>
      <c r="K108" s="20"/>
      <c r="L108" s="53"/>
      <c r="M108" s="32"/>
      <c r="P108" s="53"/>
      <c r="Q108" s="32"/>
      <c r="T108" s="53"/>
      <c r="U108" s="32"/>
      <c r="X108" s="53"/>
      <c r="Y108" s="32"/>
      <c r="Z108" s="20">
        <f>ROUND(H108+L108+P108+T108+X108,0)</f>
        <v>0</v>
      </c>
    </row>
    <row r="109" spans="1:26" ht="6" customHeight="1" x14ac:dyDescent="0.25">
      <c r="D109" s="27"/>
      <c r="E109" s="32"/>
      <c r="I109" s="32"/>
      <c r="L109" s="27"/>
      <c r="M109" s="32"/>
      <c r="P109" s="27"/>
      <c r="Q109" s="32"/>
      <c r="T109" s="27"/>
      <c r="U109" s="32"/>
      <c r="X109" s="27"/>
      <c r="Y109" s="32"/>
      <c r="Z109" s="20"/>
    </row>
    <row r="110" spans="1:26" ht="12.75" customHeight="1" x14ac:dyDescent="0.25">
      <c r="A110" s="22" t="s">
        <v>104</v>
      </c>
      <c r="D110" s="27"/>
      <c r="E110" s="32"/>
      <c r="I110" s="32"/>
      <c r="L110" s="27"/>
      <c r="M110" s="32"/>
      <c r="P110" s="27"/>
      <c r="Q110" s="32"/>
      <c r="T110" s="27"/>
      <c r="U110" s="32"/>
      <c r="X110" s="27"/>
      <c r="Y110" s="32"/>
      <c r="Z110" s="20"/>
    </row>
    <row r="111" spans="1:26" ht="12.75" customHeight="1" x14ac:dyDescent="0.25">
      <c r="A111" s="3" t="s">
        <v>105</v>
      </c>
      <c r="D111" s="53"/>
      <c r="E111" s="32"/>
      <c r="H111" s="34"/>
      <c r="I111" s="32"/>
      <c r="J111" s="20"/>
      <c r="K111" s="20"/>
      <c r="L111" s="53"/>
      <c r="M111" s="32"/>
      <c r="P111" s="53"/>
      <c r="Q111" s="32"/>
      <c r="T111" s="53"/>
      <c r="U111" s="32"/>
      <c r="X111" s="53"/>
      <c r="Y111" s="32"/>
      <c r="Z111" s="20">
        <f>ROUND(H111+L111+P111+T111+X111,0)</f>
        <v>0</v>
      </c>
    </row>
    <row r="112" spans="1:26" ht="12.75" customHeight="1" x14ac:dyDescent="0.25">
      <c r="A112" s="3" t="s">
        <v>106</v>
      </c>
      <c r="D112" s="53"/>
      <c r="E112" s="32"/>
      <c r="H112" s="34"/>
      <c r="I112" s="32"/>
      <c r="J112" s="20"/>
      <c r="K112" s="20"/>
      <c r="L112" s="53"/>
      <c r="M112" s="32"/>
      <c r="P112" s="53"/>
      <c r="Q112" s="32"/>
      <c r="T112" s="53"/>
      <c r="U112" s="32"/>
      <c r="X112" s="53"/>
      <c r="Y112" s="32"/>
      <c r="Z112" s="20">
        <f>ROUND(H112+L112+P112+T112+X112,0)</f>
        <v>0</v>
      </c>
    </row>
    <row r="113" spans="1:26" ht="12.75" customHeight="1" x14ac:dyDescent="0.25">
      <c r="A113" s="3" t="s">
        <v>107</v>
      </c>
      <c r="D113" s="53"/>
      <c r="E113" s="32"/>
      <c r="H113" s="34"/>
      <c r="I113" s="32"/>
      <c r="J113" s="20"/>
      <c r="K113" s="20"/>
      <c r="L113" s="53"/>
      <c r="M113" s="32"/>
      <c r="P113" s="53"/>
      <c r="Q113" s="32"/>
      <c r="T113" s="53"/>
      <c r="U113" s="32"/>
      <c r="X113" s="53"/>
      <c r="Y113" s="32"/>
      <c r="Z113" s="20">
        <f>ROUND(H113+L113+P113+T113+X113,0)</f>
        <v>0</v>
      </c>
    </row>
    <row r="114" spans="1:26" ht="12.75" customHeight="1" x14ac:dyDescent="0.25">
      <c r="A114" s="3" t="s">
        <v>108</v>
      </c>
      <c r="D114" s="55"/>
      <c r="E114" s="32"/>
      <c r="H114" s="34"/>
      <c r="I114" s="32"/>
      <c r="J114" s="20"/>
      <c r="K114" s="20"/>
      <c r="L114" s="53"/>
      <c r="M114" s="32"/>
      <c r="P114" s="53"/>
      <c r="Q114" s="32"/>
      <c r="T114" s="53"/>
      <c r="U114" s="32"/>
      <c r="X114" s="53"/>
      <c r="Y114" s="32"/>
      <c r="Z114" s="20">
        <f>ROUND(H114+L114+P114+T114+X114,0)</f>
        <v>0</v>
      </c>
    </row>
    <row r="115" spans="1:26" ht="12.75" customHeight="1" x14ac:dyDescent="0.25">
      <c r="A115" s="3" t="s">
        <v>109</v>
      </c>
      <c r="D115" s="56">
        <f>ROUND(SUM(D110:D114),0)</f>
        <v>0</v>
      </c>
      <c r="E115" s="32"/>
      <c r="H115" s="56">
        <f>ROUND(SUM(H110:H114),0)</f>
        <v>0</v>
      </c>
      <c r="I115" s="32"/>
      <c r="L115" s="56">
        <f>ROUND(SUM(L110:L114),0)</f>
        <v>0</v>
      </c>
      <c r="M115" s="32"/>
      <c r="P115" s="56">
        <f>ROUND(SUM(P110:P114),0)</f>
        <v>0</v>
      </c>
      <c r="Q115" s="32"/>
      <c r="T115" s="56">
        <f>ROUND(SUM(T110:T114),0)</f>
        <v>0</v>
      </c>
      <c r="U115" s="32"/>
      <c r="X115" s="56">
        <f>ROUND(SUM(X110:X114),0)</f>
        <v>0</v>
      </c>
      <c r="Y115" s="32"/>
      <c r="Z115" s="56">
        <f>ROUND(SUM(Z110:Z114),0)</f>
        <v>0</v>
      </c>
    </row>
    <row r="116" spans="1:26" ht="6" customHeight="1" x14ac:dyDescent="0.25">
      <c r="D116" s="27"/>
      <c r="E116" s="32"/>
      <c r="I116" s="32"/>
      <c r="L116" s="27"/>
      <c r="M116" s="32"/>
      <c r="P116" s="27"/>
      <c r="Q116" s="32"/>
      <c r="T116" s="27"/>
      <c r="U116" s="32"/>
      <c r="X116" s="27"/>
      <c r="Y116" s="32"/>
      <c r="Z116" s="20"/>
    </row>
    <row r="117" spans="1:26" s="58" customFormat="1" ht="12.75" customHeight="1" x14ac:dyDescent="0.25">
      <c r="A117" s="57" t="s">
        <v>110</v>
      </c>
      <c r="D117" s="59"/>
      <c r="E117" s="60"/>
      <c r="H117" s="61"/>
      <c r="I117" s="60"/>
      <c r="L117" s="59"/>
      <c r="M117" s="60"/>
      <c r="P117" s="59"/>
      <c r="Q117" s="60"/>
      <c r="T117" s="59"/>
      <c r="U117" s="60"/>
      <c r="X117" s="59"/>
      <c r="Y117" s="60"/>
      <c r="Z117" s="20"/>
    </row>
    <row r="118" spans="1:26" s="58" customFormat="1" x14ac:dyDescent="0.25">
      <c r="A118" s="58" t="s">
        <v>111</v>
      </c>
      <c r="D118" s="62"/>
      <c r="E118" s="60"/>
      <c r="H118" s="63"/>
      <c r="I118" s="60"/>
      <c r="L118" s="62"/>
      <c r="M118" s="60"/>
      <c r="P118" s="62"/>
      <c r="Q118" s="60"/>
      <c r="T118" s="62"/>
      <c r="U118" s="60"/>
      <c r="X118" s="62"/>
      <c r="Y118" s="60"/>
      <c r="Z118" s="20">
        <f t="shared" ref="Z118:Z123" si="51">ROUND(H118+L118+P118+T118+X118,0)</f>
        <v>0</v>
      </c>
    </row>
    <row r="119" spans="1:26" s="58" customFormat="1" x14ac:dyDescent="0.25">
      <c r="A119" s="3" t="s">
        <v>112</v>
      </c>
      <c r="D119" s="62"/>
      <c r="E119" s="60"/>
      <c r="H119" s="63"/>
      <c r="I119" s="60"/>
      <c r="L119" s="62"/>
      <c r="M119" s="60"/>
      <c r="P119" s="62"/>
      <c r="Q119" s="60"/>
      <c r="T119" s="62"/>
      <c r="U119" s="60"/>
      <c r="X119" s="62"/>
      <c r="Y119" s="60"/>
      <c r="Z119" s="20">
        <f t="shared" si="51"/>
        <v>0</v>
      </c>
    </row>
    <row r="120" spans="1:26" s="58" customFormat="1" x14ac:dyDescent="0.25">
      <c r="A120" s="58" t="s">
        <v>113</v>
      </c>
      <c r="D120" s="62"/>
      <c r="E120" s="60"/>
      <c r="F120" s="61"/>
      <c r="H120" s="63"/>
      <c r="I120" s="60"/>
      <c r="J120" s="61"/>
      <c r="L120" s="62"/>
      <c r="M120" s="60"/>
      <c r="N120" s="61"/>
      <c r="P120" s="62"/>
      <c r="Q120" s="60"/>
      <c r="R120" s="61"/>
      <c r="T120" s="62"/>
      <c r="U120" s="60"/>
      <c r="V120" s="61"/>
      <c r="X120" s="62"/>
      <c r="Y120" s="60"/>
      <c r="Z120" s="20">
        <f t="shared" si="51"/>
        <v>0</v>
      </c>
    </row>
    <row r="121" spans="1:26" s="58" customFormat="1" x14ac:dyDescent="0.25">
      <c r="A121" s="58" t="s">
        <v>5</v>
      </c>
      <c r="D121" s="62"/>
      <c r="E121" s="60"/>
      <c r="F121" s="61"/>
      <c r="H121" s="63"/>
      <c r="I121" s="60"/>
      <c r="J121" s="61"/>
      <c r="L121" s="62"/>
      <c r="M121" s="60"/>
      <c r="N121" s="61"/>
      <c r="P121" s="62"/>
      <c r="Q121" s="60"/>
      <c r="R121" s="61"/>
      <c r="T121" s="62"/>
      <c r="U121" s="60"/>
      <c r="V121" s="61"/>
      <c r="X121" s="62"/>
      <c r="Y121" s="60"/>
      <c r="Z121" s="20">
        <f t="shared" si="51"/>
        <v>0</v>
      </c>
    </row>
    <row r="122" spans="1:26" s="58" customFormat="1" x14ac:dyDescent="0.25">
      <c r="A122" s="58" t="s">
        <v>5</v>
      </c>
      <c r="D122" s="62"/>
      <c r="E122" s="60"/>
      <c r="F122" s="61"/>
      <c r="H122" s="63"/>
      <c r="I122" s="60"/>
      <c r="J122" s="61"/>
      <c r="L122" s="62"/>
      <c r="M122" s="60"/>
      <c r="N122" s="61"/>
      <c r="P122" s="62"/>
      <c r="Q122" s="60"/>
      <c r="R122" s="61"/>
      <c r="T122" s="62"/>
      <c r="U122" s="60"/>
      <c r="V122" s="61"/>
      <c r="X122" s="62"/>
      <c r="Y122" s="60"/>
      <c r="Z122" s="20">
        <f t="shared" si="51"/>
        <v>0</v>
      </c>
    </row>
    <row r="123" spans="1:26" ht="13.5" customHeight="1" x14ac:dyDescent="0.25">
      <c r="A123" s="3" t="s">
        <v>110</v>
      </c>
      <c r="D123" s="62"/>
      <c r="E123" s="32"/>
      <c r="F123" s="20"/>
      <c r="H123" s="63"/>
      <c r="I123" s="32"/>
      <c r="L123" s="53"/>
      <c r="M123" s="32"/>
      <c r="P123" s="53"/>
      <c r="Q123" s="32"/>
      <c r="T123" s="53"/>
      <c r="U123" s="32"/>
      <c r="X123" s="53"/>
      <c r="Y123" s="32"/>
      <c r="Z123" s="20">
        <f t="shared" si="51"/>
        <v>0</v>
      </c>
    </row>
    <row r="124" spans="1:26" ht="3" customHeight="1" x14ac:dyDescent="0.25">
      <c r="D124" s="59"/>
      <c r="E124" s="32"/>
      <c r="H124" s="61"/>
      <c r="I124" s="32"/>
      <c r="L124" s="43"/>
      <c r="M124" s="32"/>
      <c r="P124" s="43"/>
      <c r="Q124" s="32"/>
      <c r="T124" s="43"/>
      <c r="U124" s="32"/>
      <c r="X124" s="43"/>
      <c r="Y124" s="32"/>
      <c r="Z124" s="20"/>
    </row>
    <row r="125" spans="1:26" x14ac:dyDescent="0.25">
      <c r="A125" s="15" t="s">
        <v>114</v>
      </c>
      <c r="D125" s="56">
        <f>ROUND(SUM(D118:D124),0)</f>
        <v>0</v>
      </c>
      <c r="E125" s="32"/>
      <c r="G125" s="2"/>
      <c r="H125" s="56">
        <f>ROUND(SUM(H118:H124),0)</f>
        <v>0</v>
      </c>
      <c r="I125" s="32"/>
      <c r="L125" s="56">
        <f>ROUND(SUM(L118:L124),0)</f>
        <v>0</v>
      </c>
      <c r="M125" s="32"/>
      <c r="P125" s="56">
        <f>ROUND(SUM(P118:P124),0)</f>
        <v>0</v>
      </c>
      <c r="Q125" s="32"/>
      <c r="T125" s="56">
        <f>ROUND(SUM(T118:T124),0)</f>
        <v>0</v>
      </c>
      <c r="U125" s="32"/>
      <c r="X125" s="56">
        <f>ROUND(SUM(X118:X124),0)</f>
        <v>0</v>
      </c>
      <c r="Y125" s="32"/>
      <c r="Z125" s="56">
        <f>ROUND(SUM(Z118:Z124),0)</f>
        <v>0</v>
      </c>
    </row>
    <row r="126" spans="1:26" x14ac:dyDescent="0.25">
      <c r="A126" s="38"/>
      <c r="D126" s="43"/>
      <c r="E126" s="32"/>
      <c r="H126" s="43"/>
      <c r="I126" s="32"/>
      <c r="L126" s="43"/>
      <c r="M126" s="32"/>
      <c r="P126" s="43"/>
      <c r="Q126" s="32"/>
      <c r="T126" s="43"/>
      <c r="U126" s="32"/>
      <c r="X126" s="43"/>
      <c r="Y126" s="32"/>
      <c r="Z126" s="43"/>
    </row>
    <row r="127" spans="1:26" x14ac:dyDescent="0.25">
      <c r="A127" s="38"/>
      <c r="D127" s="43"/>
      <c r="E127" s="32"/>
      <c r="H127" s="43"/>
      <c r="I127" s="32"/>
      <c r="L127" s="43"/>
      <c r="M127" s="32"/>
      <c r="P127" s="43"/>
      <c r="Q127" s="32"/>
      <c r="T127" s="43"/>
      <c r="U127" s="32"/>
      <c r="X127" s="43"/>
      <c r="Y127" s="32"/>
      <c r="Z127" s="43"/>
    </row>
    <row r="128" spans="1:26" x14ac:dyDescent="0.25">
      <c r="A128" s="64" t="s">
        <v>115</v>
      </c>
      <c r="B128" s="65"/>
      <c r="C128" s="65"/>
      <c r="D128" s="66">
        <f>ROUND(D129-D104-D86-D115-D121-D122,0)+IF(D121&gt;25000,25000,D121)+IF(D122&gt;25000,25000,D122)</f>
        <v>0</v>
      </c>
      <c r="E128" s="67"/>
      <c r="F128" s="68"/>
      <c r="G128" s="68"/>
      <c r="H128" s="66">
        <f>ROUND(H129-H104-H86-H115-H121-H122,0)+IF(H121&gt;25000,25000,H121)+IF(H122&gt;25000,25000,H122)</f>
        <v>0</v>
      </c>
      <c r="I128" s="67"/>
      <c r="J128" s="65"/>
      <c r="K128" s="65"/>
      <c r="L128" s="66">
        <f>ROUND(L129-L104-L86-L115-L121-L122,0)</f>
        <v>0</v>
      </c>
      <c r="M128" s="67"/>
      <c r="N128" s="65"/>
      <c r="O128" s="65"/>
      <c r="P128" s="66">
        <f>ROUND(P129-P104-P86-P115-P121-P122,0)</f>
        <v>0</v>
      </c>
      <c r="Q128" s="67"/>
      <c r="R128" s="65"/>
      <c r="S128" s="65"/>
      <c r="T128" s="66">
        <f>ROUND(T129-T104-T86-T115-T121-T122,0)</f>
        <v>0</v>
      </c>
      <c r="U128" s="67"/>
      <c r="V128" s="65"/>
      <c r="W128" s="65"/>
      <c r="X128" s="66">
        <f>ROUND(X129-X104-X86-X115-X121-X122,0)</f>
        <v>0</v>
      </c>
      <c r="Y128" s="67"/>
      <c r="Z128" s="20">
        <f>ROUND(H128+L128+P128+T128+X128,0)</f>
        <v>0</v>
      </c>
    </row>
    <row r="129" spans="1:30" x14ac:dyDescent="0.25">
      <c r="A129" s="3" t="s">
        <v>116</v>
      </c>
      <c r="D129" s="27">
        <f>ROUND(D102+D104+D107+D108+D115+D125,0)</f>
        <v>0</v>
      </c>
      <c r="E129" s="32"/>
      <c r="H129" s="27">
        <f>ROUND(H102+H104+H107+H108+H115+H125,0)</f>
        <v>0</v>
      </c>
      <c r="I129" s="32"/>
      <c r="L129" s="27">
        <f>ROUND(L102+L104+L107+L108+L115+L125,0)</f>
        <v>0</v>
      </c>
      <c r="M129" s="32"/>
      <c r="P129" s="27">
        <f>ROUND(P102+P104+P107+P108+P115+P125,0)</f>
        <v>0</v>
      </c>
      <c r="Q129" s="32"/>
      <c r="T129" s="27">
        <f>ROUND(T102+T104+T107+T108+T115+T125,0)</f>
        <v>0</v>
      </c>
      <c r="U129" s="32"/>
      <c r="X129" s="27">
        <f>ROUND(X102+X104+X107+X108+X115+X125,0)</f>
        <v>0</v>
      </c>
      <c r="Y129" s="32"/>
      <c r="Z129" s="27">
        <f>ROUND(Z102+Z104+Z107+Z108+Z115+Z125,0)</f>
        <v>0</v>
      </c>
    </row>
    <row r="130" spans="1:30" x14ac:dyDescent="0.25">
      <c r="A130" s="3" t="s">
        <v>0</v>
      </c>
      <c r="B130" s="70" t="s">
        <v>1</v>
      </c>
      <c r="C130" s="71">
        <v>0.51</v>
      </c>
      <c r="D130" s="27">
        <f>ROUND(D128*C130,0)</f>
        <v>0</v>
      </c>
      <c r="E130" s="30"/>
      <c r="F130" s="70" t="s">
        <v>1</v>
      </c>
      <c r="G130" s="71">
        <v>0.51</v>
      </c>
      <c r="H130" s="27">
        <f>ROUND(H128*G130,0)</f>
        <v>0</v>
      </c>
      <c r="I130" s="30"/>
      <c r="J130" s="70" t="s">
        <v>1</v>
      </c>
      <c r="K130" s="71">
        <v>0.51500000000000001</v>
      </c>
      <c r="L130" s="27">
        <f>ROUND(L128*K130,0)</f>
        <v>0</v>
      </c>
      <c r="M130" s="30"/>
      <c r="N130" s="70" t="s">
        <v>1</v>
      </c>
      <c r="O130" s="71">
        <v>0.51500000000000001</v>
      </c>
      <c r="P130" s="27">
        <f>ROUND(P128*O130,0)</f>
        <v>0</v>
      </c>
      <c r="Q130" s="30"/>
      <c r="R130" s="70" t="s">
        <v>1</v>
      </c>
      <c r="S130" s="71">
        <v>0.51500000000000001</v>
      </c>
      <c r="T130" s="27">
        <f>ROUND(T128*S130,0)</f>
        <v>0</v>
      </c>
      <c r="U130" s="30"/>
      <c r="V130" s="70" t="s">
        <v>1</v>
      </c>
      <c r="W130" s="71">
        <v>0.51500000000000001</v>
      </c>
      <c r="X130" s="27">
        <f>ROUND(X128*W130,0)</f>
        <v>0</v>
      </c>
      <c r="Y130" s="30"/>
      <c r="Z130" s="20">
        <f>ROUND(H130+L130+P130+T130+X130,0)</f>
        <v>0</v>
      </c>
    </row>
    <row r="131" spans="1:30" ht="15.75" customHeight="1" thickBot="1" x14ac:dyDescent="0.3">
      <c r="A131" s="72" t="s">
        <v>2</v>
      </c>
      <c r="B131" s="72"/>
      <c r="C131" s="72"/>
      <c r="D131" s="73">
        <f>ROUND(D129+D130,0)</f>
        <v>0</v>
      </c>
      <c r="E131" s="30"/>
      <c r="F131" s="73"/>
      <c r="G131" s="72"/>
      <c r="H131" s="73">
        <f>ROUND(H129+H130,0)</f>
        <v>0</v>
      </c>
      <c r="I131" s="30"/>
      <c r="J131" s="72"/>
      <c r="K131" s="72"/>
      <c r="L131" s="73">
        <f>ROUND(L129+L130,0)</f>
        <v>0</v>
      </c>
      <c r="M131" s="30"/>
      <c r="N131" s="72"/>
      <c r="O131" s="72"/>
      <c r="P131" s="73">
        <f>ROUND(P129+P130,0)</f>
        <v>0</v>
      </c>
      <c r="Q131" s="30"/>
      <c r="R131" s="72"/>
      <c r="S131" s="72"/>
      <c r="T131" s="73">
        <f>ROUND(T129+T130,0)</f>
        <v>0</v>
      </c>
      <c r="U131" s="30"/>
      <c r="V131" s="72"/>
      <c r="W131" s="72"/>
      <c r="X131" s="73">
        <f>ROUND(X129+X130,0)</f>
        <v>0</v>
      </c>
      <c r="Y131" s="30"/>
      <c r="Z131" s="73">
        <f>ROUND(Z129+Z130,0)</f>
        <v>0</v>
      </c>
    </row>
    <row r="132" spans="1:30" ht="15.75" customHeight="1" thickTop="1" x14ac:dyDescent="0.25">
      <c r="A132" s="74"/>
      <c r="D132" s="27"/>
      <c r="E132" s="27"/>
      <c r="H132" s="20"/>
      <c r="I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AA132" s="27"/>
      <c r="AB132" s="27"/>
      <c r="AD132" s="75"/>
    </row>
    <row r="133" spans="1:30" x14ac:dyDescent="0.25">
      <c r="A133" s="76"/>
      <c r="H133" s="77"/>
      <c r="I133" s="77"/>
      <c r="Z133" s="20">
        <f>T131+P131+L131+H131+D131+X131</f>
        <v>0</v>
      </c>
      <c r="AA133" s="20" t="s">
        <v>3</v>
      </c>
      <c r="AB133" s="77"/>
    </row>
    <row r="134" spans="1:30" s="79" customFormat="1" ht="16.2" x14ac:dyDescent="0.35">
      <c r="A134" s="78"/>
      <c r="B134" s="142"/>
      <c r="C134" s="142"/>
      <c r="D134" s="142"/>
      <c r="E134" s="94"/>
      <c r="F134" s="141"/>
      <c r="G134" s="141"/>
      <c r="H134" s="141"/>
      <c r="I134" s="94"/>
      <c r="J134" s="141"/>
      <c r="K134" s="141"/>
      <c r="L134" s="141"/>
      <c r="M134" s="94"/>
      <c r="N134" s="141"/>
      <c r="O134" s="141"/>
      <c r="P134" s="141"/>
      <c r="Q134" s="94"/>
      <c r="R134" s="141"/>
      <c r="S134" s="141"/>
      <c r="T134" s="141"/>
      <c r="U134" s="95"/>
      <c r="V134" s="141"/>
      <c r="W134" s="141"/>
      <c r="X134" s="141"/>
      <c r="Y134" s="80"/>
      <c r="Z134" s="81"/>
      <c r="AA134" s="81"/>
      <c r="AB134" s="82"/>
      <c r="AC134" s="81"/>
      <c r="AD134" s="81"/>
    </row>
    <row r="135" spans="1:30" ht="16.2" x14ac:dyDescent="0.35">
      <c r="A135" s="78"/>
      <c r="B135" s="96"/>
      <c r="C135" s="96"/>
      <c r="D135" s="96"/>
      <c r="E135" s="97"/>
      <c r="F135" s="96"/>
      <c r="G135" s="96"/>
      <c r="H135" s="96"/>
      <c r="I135" s="97"/>
      <c r="J135" s="96"/>
      <c r="K135" s="96"/>
      <c r="L135" s="96"/>
      <c r="M135" s="97"/>
      <c r="N135" s="96"/>
      <c r="O135" s="96"/>
      <c r="P135" s="96"/>
      <c r="Q135" s="97"/>
      <c r="R135" s="96"/>
      <c r="S135" s="96"/>
      <c r="T135" s="96"/>
      <c r="U135" s="98"/>
      <c r="V135" s="96"/>
      <c r="W135" s="96"/>
      <c r="X135" s="96"/>
      <c r="Y135" s="9"/>
      <c r="Z135" s="20"/>
      <c r="AB135" s="77"/>
    </row>
    <row r="136" spans="1:30" ht="13.8" x14ac:dyDescent="0.3">
      <c r="A136" s="83"/>
      <c r="B136" s="99"/>
      <c r="C136" s="99"/>
      <c r="D136" s="99"/>
      <c r="E136" s="97"/>
      <c r="F136" s="140"/>
      <c r="G136" s="140"/>
      <c r="H136" s="140"/>
      <c r="I136" s="97"/>
      <c r="J136" s="140"/>
      <c r="K136" s="140"/>
      <c r="L136" s="140"/>
      <c r="M136" s="97"/>
      <c r="N136" s="140"/>
      <c r="O136" s="140"/>
      <c r="P136" s="140"/>
      <c r="Q136" s="97"/>
      <c r="R136" s="140"/>
      <c r="S136" s="140"/>
      <c r="T136" s="140"/>
      <c r="U136" s="98"/>
      <c r="V136" s="140"/>
      <c r="W136" s="140"/>
      <c r="X136" s="140"/>
      <c r="Y136" s="9"/>
      <c r="Z136" s="20"/>
      <c r="AB136" s="77"/>
    </row>
    <row r="137" spans="1:30" x14ac:dyDescent="0.25">
      <c r="B137" s="101"/>
      <c r="C137" s="102"/>
      <c r="D137" s="101"/>
      <c r="E137" s="97"/>
      <c r="F137" s="103"/>
      <c r="G137" s="102"/>
      <c r="H137" s="101"/>
      <c r="I137" s="97"/>
      <c r="J137" s="101"/>
      <c r="K137" s="102"/>
      <c r="L137" s="101"/>
      <c r="M137" s="97"/>
      <c r="N137" s="101"/>
      <c r="O137" s="102"/>
      <c r="P137" s="101"/>
      <c r="Q137" s="97"/>
      <c r="R137" s="101"/>
      <c r="S137" s="102"/>
      <c r="T137" s="101"/>
      <c r="U137" s="98"/>
      <c r="V137" s="101"/>
      <c r="W137" s="102"/>
      <c r="X137" s="101"/>
      <c r="Y137" s="9"/>
      <c r="Z137" s="20"/>
      <c r="AA137" s="84"/>
      <c r="AC137" s="85"/>
    </row>
    <row r="138" spans="1:30" x14ac:dyDescent="0.25">
      <c r="B138" s="101"/>
      <c r="C138" s="102"/>
      <c r="D138" s="101"/>
      <c r="E138" s="97"/>
      <c r="F138" s="103"/>
      <c r="G138" s="102"/>
      <c r="H138" s="101"/>
      <c r="I138" s="97"/>
      <c r="J138" s="101"/>
      <c r="K138" s="102"/>
      <c r="L138" s="101"/>
      <c r="M138" s="97"/>
      <c r="N138" s="101"/>
      <c r="O138" s="102"/>
      <c r="P138" s="101"/>
      <c r="Q138" s="97"/>
      <c r="R138" s="101"/>
      <c r="S138" s="102"/>
      <c r="T138" s="104"/>
      <c r="U138" s="98"/>
      <c r="V138" s="101"/>
      <c r="W138" s="102"/>
      <c r="X138" s="104"/>
      <c r="Y138" s="9"/>
      <c r="Z138" s="19"/>
      <c r="AA138" s="86"/>
    </row>
    <row r="139" spans="1:30" x14ac:dyDescent="0.25">
      <c r="B139" s="101"/>
      <c r="C139" s="102"/>
      <c r="D139" s="101"/>
      <c r="E139" s="97"/>
      <c r="F139" s="103"/>
      <c r="G139" s="102"/>
      <c r="H139" s="101"/>
      <c r="I139" s="97"/>
      <c r="J139" s="101"/>
      <c r="K139" s="102"/>
      <c r="L139" s="101"/>
      <c r="M139" s="97"/>
      <c r="N139" s="101"/>
      <c r="O139" s="102"/>
      <c r="P139" s="101"/>
      <c r="Q139" s="97"/>
      <c r="R139" s="101"/>
      <c r="S139" s="102"/>
      <c r="T139" s="104"/>
      <c r="U139" s="98"/>
      <c r="V139" s="101"/>
      <c r="W139" s="102"/>
      <c r="X139" s="104"/>
      <c r="Y139" s="9"/>
    </row>
    <row r="140" spans="1:30" x14ac:dyDescent="0.25">
      <c r="B140" s="101"/>
      <c r="C140" s="102"/>
      <c r="D140" s="101"/>
      <c r="E140" s="97"/>
      <c r="F140" s="103"/>
      <c r="G140" s="102"/>
      <c r="H140" s="101"/>
      <c r="I140" s="97"/>
      <c r="J140" s="101"/>
      <c r="K140" s="102"/>
      <c r="L140" s="101"/>
      <c r="M140" s="97"/>
      <c r="N140" s="101"/>
      <c r="O140" s="102"/>
      <c r="P140" s="101"/>
      <c r="Q140" s="97"/>
      <c r="R140" s="101"/>
      <c r="S140" s="102"/>
      <c r="T140" s="104"/>
      <c r="U140" s="98"/>
      <c r="V140" s="101"/>
      <c r="W140" s="102"/>
      <c r="X140" s="104"/>
      <c r="Y140" s="9"/>
    </row>
    <row r="141" spans="1:30" ht="27" customHeight="1" x14ac:dyDescent="0.25">
      <c r="A141" s="138"/>
      <c r="B141" s="101"/>
      <c r="C141" s="102"/>
      <c r="D141" s="101"/>
      <c r="E141" s="97"/>
      <c r="F141" s="103"/>
      <c r="G141" s="102"/>
      <c r="H141" s="101"/>
      <c r="I141" s="97"/>
      <c r="J141" s="101"/>
      <c r="K141" s="102"/>
      <c r="L141" s="101"/>
      <c r="M141" s="97"/>
      <c r="N141" s="101"/>
      <c r="O141" s="102"/>
      <c r="P141" s="101"/>
      <c r="Q141" s="97"/>
      <c r="R141" s="101"/>
      <c r="S141" s="102"/>
      <c r="T141" s="104"/>
      <c r="U141" s="98"/>
      <c r="V141" s="101"/>
      <c r="W141" s="102"/>
      <c r="X141" s="104"/>
      <c r="Y141" s="9"/>
    </row>
    <row r="142" spans="1:30" ht="27" customHeight="1" x14ac:dyDescent="0.25">
      <c r="A142" s="138"/>
      <c r="B142" s="101"/>
      <c r="C142" s="102"/>
      <c r="D142" s="101"/>
      <c r="E142" s="97"/>
      <c r="F142" s="103"/>
      <c r="G142" s="102"/>
      <c r="H142" s="101"/>
      <c r="I142" s="97"/>
      <c r="J142" s="101"/>
      <c r="K142" s="102"/>
      <c r="L142" s="101"/>
      <c r="M142" s="97"/>
      <c r="N142" s="101"/>
      <c r="O142" s="102"/>
      <c r="P142" s="101"/>
      <c r="Q142" s="97"/>
      <c r="R142" s="101"/>
      <c r="S142" s="102"/>
      <c r="T142" s="104"/>
      <c r="U142" s="98"/>
      <c r="V142" s="101"/>
      <c r="W142" s="102"/>
      <c r="X142" s="104"/>
      <c r="Y142" s="9"/>
    </row>
    <row r="143" spans="1:30" ht="13.8" x14ac:dyDescent="0.3">
      <c r="A143" s="83"/>
      <c r="B143" s="103"/>
      <c r="C143" s="103"/>
      <c r="D143" s="103"/>
      <c r="E143" s="97"/>
      <c r="F143" s="103"/>
      <c r="G143" s="103"/>
      <c r="H143" s="98"/>
      <c r="I143" s="97"/>
      <c r="J143" s="98"/>
      <c r="K143" s="98"/>
      <c r="L143" s="98"/>
      <c r="M143" s="97"/>
      <c r="N143" s="98"/>
      <c r="O143" s="98"/>
      <c r="P143" s="98"/>
      <c r="Q143" s="97"/>
      <c r="R143" s="98"/>
      <c r="S143" s="98"/>
      <c r="T143" s="98"/>
      <c r="U143" s="98"/>
      <c r="V143" s="98"/>
      <c r="W143" s="98"/>
      <c r="X143" s="98"/>
      <c r="Y143" s="9"/>
    </row>
    <row r="144" spans="1:30" ht="9.4499999999999993" customHeight="1" x14ac:dyDescent="0.25">
      <c r="B144" s="101"/>
      <c r="C144" s="102"/>
      <c r="D144" s="101"/>
      <c r="E144" s="97"/>
      <c r="F144" s="103"/>
      <c r="G144" s="102"/>
      <c r="H144" s="101"/>
      <c r="I144" s="97"/>
      <c r="J144" s="101"/>
      <c r="K144" s="102"/>
      <c r="L144" s="101"/>
      <c r="M144" s="97"/>
      <c r="N144" s="101"/>
      <c r="O144" s="102"/>
      <c r="P144" s="101"/>
      <c r="Q144" s="97"/>
      <c r="R144" s="101"/>
      <c r="S144" s="102"/>
      <c r="T144" s="98"/>
      <c r="U144" s="98"/>
      <c r="V144" s="101"/>
      <c r="W144" s="102"/>
      <c r="X144" s="98"/>
      <c r="Y144" s="9"/>
    </row>
    <row r="145" spans="1:26" ht="9.4499999999999993" customHeight="1" x14ac:dyDescent="0.25">
      <c r="B145" s="101"/>
      <c r="C145" s="102"/>
      <c r="D145" s="101"/>
      <c r="E145" s="97"/>
      <c r="F145" s="103"/>
      <c r="G145" s="102"/>
      <c r="H145" s="101"/>
      <c r="I145" s="97"/>
      <c r="J145" s="101"/>
      <c r="K145" s="102"/>
      <c r="L145" s="101"/>
      <c r="M145" s="97"/>
      <c r="N145" s="101"/>
      <c r="O145" s="102"/>
      <c r="P145" s="101"/>
      <c r="Q145" s="97"/>
      <c r="R145" s="101"/>
      <c r="S145" s="102"/>
      <c r="T145" s="98"/>
      <c r="U145" s="98"/>
      <c r="V145" s="101"/>
      <c r="W145" s="102"/>
      <c r="X145" s="98"/>
      <c r="Y145" s="9"/>
      <c r="Z145" s="20"/>
    </row>
    <row r="146" spans="1:26" x14ac:dyDescent="0.25">
      <c r="B146" s="101"/>
      <c r="C146" s="102"/>
      <c r="D146" s="101"/>
      <c r="E146" s="97"/>
      <c r="F146" s="103"/>
      <c r="G146" s="102"/>
      <c r="H146" s="101"/>
      <c r="I146" s="97"/>
      <c r="J146" s="101"/>
      <c r="K146" s="102"/>
      <c r="L146" s="101"/>
      <c r="M146" s="97"/>
      <c r="N146" s="101"/>
      <c r="O146" s="102"/>
      <c r="P146" s="101"/>
      <c r="Q146" s="97"/>
      <c r="R146" s="101"/>
      <c r="S146" s="102"/>
      <c r="T146" s="98"/>
      <c r="U146" s="98"/>
      <c r="V146" s="101"/>
      <c r="W146" s="102"/>
      <c r="X146" s="98"/>
      <c r="Y146" s="9"/>
    </row>
    <row r="147" spans="1:26" x14ac:dyDescent="0.25">
      <c r="B147" s="101"/>
      <c r="C147" s="102"/>
      <c r="D147" s="101"/>
      <c r="E147" s="97"/>
      <c r="F147" s="103"/>
      <c r="G147" s="102"/>
      <c r="H147" s="101"/>
      <c r="I147" s="97"/>
      <c r="J147" s="101"/>
      <c r="K147" s="102"/>
      <c r="L147" s="101"/>
      <c r="M147" s="97"/>
      <c r="N147" s="101"/>
      <c r="O147" s="102"/>
      <c r="P147" s="101"/>
      <c r="Q147" s="97"/>
      <c r="R147" s="101"/>
      <c r="S147" s="102"/>
      <c r="T147" s="98"/>
      <c r="U147" s="98"/>
      <c r="V147" s="101"/>
      <c r="W147" s="102"/>
      <c r="X147" s="98"/>
      <c r="Y147" s="9"/>
    </row>
    <row r="148" spans="1:26" x14ac:dyDescent="0.25">
      <c r="A148" s="138"/>
      <c r="B148" s="101"/>
      <c r="C148" s="102"/>
      <c r="D148" s="101"/>
      <c r="E148" s="97"/>
      <c r="F148" s="103"/>
      <c r="G148" s="102"/>
      <c r="H148" s="101"/>
      <c r="I148" s="97"/>
      <c r="J148" s="101"/>
      <c r="K148" s="102"/>
      <c r="L148" s="101"/>
      <c r="M148" s="97"/>
      <c r="N148" s="101"/>
      <c r="O148" s="102"/>
      <c r="P148" s="101"/>
      <c r="Q148" s="97"/>
      <c r="R148" s="101"/>
      <c r="S148" s="102"/>
      <c r="T148" s="98"/>
      <c r="U148" s="98"/>
      <c r="V148" s="101"/>
      <c r="W148" s="102"/>
      <c r="X148" s="98"/>
      <c r="Y148" s="9"/>
    </row>
    <row r="150" spans="1:26" x14ac:dyDescent="0.25">
      <c r="A150" s="76"/>
    </row>
    <row r="151" spans="1:26" x14ac:dyDescent="0.25">
      <c r="A151" s="88"/>
    </row>
  </sheetData>
  <customSheetViews>
    <customSheetView guid="{7E480A89-9ADD-40D3-AD7C-1B4DAC730927}" hiddenRows="1" hiddenColumns="1" topLeftCell="A17">
      <selection activeCell="H136" sqref="H136"/>
      <pageMargins left="0.75" right="0.75" top="1" bottom="1" header="0.5" footer="0.5"/>
      <pageSetup orientation="portrait" horizontalDpi="4294967292" verticalDpi="4294967292"/>
    </customSheetView>
    <customSheetView guid="{1AB19389-5738-4E19-932B-32DED3F878FC}" hiddenRows="1" hiddenColumns="1" topLeftCell="A112">
      <selection activeCell="A130" sqref="A130"/>
      <pageMargins left="0.75" right="0.75" top="1" bottom="1" header="0.5" footer="0.5"/>
      <pageSetup orientation="portrait" horizontalDpi="4294967292" verticalDpi="4294967292"/>
    </customSheetView>
    <customSheetView guid="{FB0E21F0-4E3B-4E81-9712-EA49C90E1D5A}" hiddenRows="1" state="hidden">
      <selection sqref="A1:C1"/>
      <pageMargins left="0.7" right="0.7" top="0.75" bottom="0.75" header="0.3" footer="0.3"/>
    </customSheetView>
    <customSheetView guid="{CCA9AF78-5B98-4143-B7AD-20DF2202D9CD}" hiddenRows="1" hiddenColumns="1" state="hidden" topLeftCell="A68">
      <selection sqref="A1:C1"/>
      <pageMargins left="0.7" right="0.7" top="0.75" bottom="0.75" header="0.3" footer="0.3"/>
    </customSheetView>
    <customSheetView guid="{7A923FC1-5E6B-4640-98A3-7D91AFD62F71}" hiddenRows="1" hiddenColumns="1" topLeftCell="A93">
      <selection activeCell="Z130" sqref="Z130"/>
      <pageMargins left="0.7" right="0.7" top="0.75" bottom="0.75" header="0.3" footer="0.3"/>
      <pageSetup orientation="portrait" horizontalDpi="4294967292" verticalDpi="4294967292"/>
    </customSheetView>
  </customSheetViews>
  <phoneticPr fontId="17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1"/>
  <sheetViews>
    <sheetView topLeftCell="A81" workbookViewId="0">
      <selection sqref="A1:C1"/>
    </sheetView>
  </sheetViews>
  <sheetFormatPr defaultColWidth="8.6640625" defaultRowHeight="13.2" x14ac:dyDescent="0.25"/>
  <cols>
    <col min="1" max="1" width="25.6640625" style="3" customWidth="1"/>
    <col min="2" max="2" width="8.44140625" style="3" hidden="1" customWidth="1"/>
    <col min="3" max="3" width="7.44140625" style="3" hidden="1" customWidth="1"/>
    <col min="4" max="4" width="8.6640625" style="3" hidden="1" customWidth="1"/>
    <col min="5" max="5" width="0.44140625" style="3" customWidth="1"/>
    <col min="6" max="6" width="8.44140625" style="3" bestFit="1" customWidth="1"/>
    <col min="7" max="7" width="8" style="3" bestFit="1" customWidth="1"/>
    <col min="8" max="8" width="8.6640625" style="3"/>
    <col min="9" max="9" width="0.44140625" style="3" customWidth="1"/>
    <col min="10" max="10" width="8.44140625" style="3" bestFit="1" customWidth="1"/>
    <col min="11" max="11" width="8" style="3" bestFit="1" customWidth="1"/>
    <col min="12" max="12" width="8.6640625" style="3"/>
    <col min="13" max="13" width="0.44140625" style="3" customWidth="1"/>
    <col min="14" max="14" width="8.44140625" style="3" bestFit="1" customWidth="1"/>
    <col min="15" max="15" width="7.44140625" style="3" bestFit="1" customWidth="1"/>
    <col min="16" max="16" width="8.6640625" style="3"/>
    <col min="17" max="17" width="0.44140625" style="3" customWidth="1"/>
    <col min="18" max="18" width="8.44140625" style="3" bestFit="1" customWidth="1"/>
    <col min="19" max="19" width="8" style="3" bestFit="1" customWidth="1"/>
    <col min="20" max="20" width="8.6640625" style="3"/>
    <col min="21" max="21" width="0.44140625" style="3" customWidth="1"/>
    <col min="22" max="22" width="8.44140625" style="3" bestFit="1" customWidth="1"/>
    <col min="23" max="23" width="8" style="3" bestFit="1" customWidth="1"/>
    <col min="24" max="24" width="8.6640625" style="3"/>
    <col min="25" max="25" width="0.44140625" style="3" customWidth="1"/>
    <col min="26" max="26" width="10.109375" style="3" bestFit="1" customWidth="1"/>
    <col min="27" max="27" width="8.44140625" style="3" customWidth="1"/>
    <col min="28" max="28" width="1.33203125" style="3" customWidth="1"/>
    <col min="29" max="31" width="8.44140625" style="3" customWidth="1"/>
    <col min="32" max="16384" width="8.6640625" style="3"/>
  </cols>
  <sheetData>
    <row r="1" spans="1:26" x14ac:dyDescent="0.25">
      <c r="A1" s="154" t="s">
        <v>39</v>
      </c>
      <c r="B1" s="157"/>
      <c r="C1" s="157"/>
      <c r="D1" s="1"/>
      <c r="E1" s="1"/>
      <c r="F1" s="1"/>
      <c r="G1" s="1"/>
      <c r="H1" s="1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</row>
    <row r="2" spans="1:26" x14ac:dyDescent="0.25">
      <c r="A2" s="4" t="s">
        <v>40</v>
      </c>
      <c r="B2" s="1"/>
      <c r="C2" s="1"/>
      <c r="D2" s="1"/>
      <c r="E2" s="1"/>
      <c r="F2" s="1"/>
      <c r="G2" s="1"/>
      <c r="H2" s="1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"/>
    </row>
    <row r="3" spans="1:26" x14ac:dyDescent="0.25">
      <c r="A3" s="5" t="s">
        <v>41</v>
      </c>
      <c r="B3" s="6"/>
      <c r="C3" s="6"/>
      <c r="D3" s="6"/>
      <c r="E3" s="6"/>
      <c r="F3" s="6"/>
      <c r="G3" s="6"/>
      <c r="H3" s="6"/>
      <c r="I3" s="2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2"/>
    </row>
    <row r="4" spans="1:26" x14ac:dyDescent="0.25">
      <c r="A4" s="5" t="s">
        <v>42</v>
      </c>
      <c r="C4" s="6"/>
      <c r="D4" s="6"/>
      <c r="E4" s="6"/>
      <c r="F4" s="7">
        <v>0</v>
      </c>
      <c r="G4" s="6"/>
      <c r="H4" s="6"/>
      <c r="I4" s="2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2"/>
    </row>
    <row r="5" spans="1:26" x14ac:dyDescent="0.25">
      <c r="A5" s="8" t="s">
        <v>43</v>
      </c>
      <c r="C5" s="6"/>
      <c r="D5" s="6"/>
      <c r="E5" s="6"/>
      <c r="F5" s="7">
        <v>0.06</v>
      </c>
      <c r="G5" s="6"/>
      <c r="H5" s="6"/>
      <c r="I5" s="2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2"/>
    </row>
    <row r="6" spans="1:26" x14ac:dyDescent="0.25">
      <c r="B6" s="155" t="s">
        <v>45</v>
      </c>
      <c r="C6" s="155"/>
      <c r="D6" s="155"/>
      <c r="E6" s="9"/>
      <c r="F6" s="158" t="s">
        <v>46</v>
      </c>
      <c r="G6" s="158"/>
      <c r="H6" s="158"/>
      <c r="I6" s="9"/>
      <c r="J6" s="156" t="s">
        <v>47</v>
      </c>
      <c r="K6" s="156"/>
      <c r="L6" s="156"/>
      <c r="M6" s="9"/>
      <c r="N6" s="156" t="s">
        <v>48</v>
      </c>
      <c r="O6" s="156"/>
      <c r="P6" s="156"/>
      <c r="Q6" s="9"/>
      <c r="R6" s="156" t="s">
        <v>35</v>
      </c>
      <c r="S6" s="156"/>
      <c r="T6" s="156"/>
      <c r="U6" s="9"/>
      <c r="V6" s="156" t="s">
        <v>119</v>
      </c>
      <c r="W6" s="156"/>
      <c r="X6" s="156"/>
      <c r="Y6" s="9"/>
      <c r="Z6" s="10" t="s">
        <v>49</v>
      </c>
    </row>
    <row r="7" spans="1:26" ht="26.4" x14ac:dyDescent="0.25">
      <c r="B7" s="11" t="s">
        <v>50</v>
      </c>
      <c r="C7" s="12"/>
      <c r="D7" s="13"/>
      <c r="E7" s="9"/>
      <c r="F7" s="11" t="s">
        <v>50</v>
      </c>
      <c r="G7" s="12"/>
      <c r="H7" s="13"/>
      <c r="I7" s="9"/>
      <c r="J7" s="11" t="s">
        <v>50</v>
      </c>
      <c r="K7" s="12"/>
      <c r="L7" s="13"/>
      <c r="M7" s="9"/>
      <c r="N7" s="11" t="s">
        <v>50</v>
      </c>
      <c r="O7" s="12"/>
      <c r="P7" s="13"/>
      <c r="Q7" s="9"/>
      <c r="R7" s="11" t="s">
        <v>50</v>
      </c>
      <c r="S7" s="12"/>
      <c r="T7" s="13"/>
      <c r="U7" s="9"/>
      <c r="V7" s="11" t="s">
        <v>50</v>
      </c>
      <c r="W7" s="12"/>
      <c r="X7" s="13"/>
      <c r="Y7" s="9"/>
      <c r="Z7" s="14">
        <f>C7</f>
        <v>0</v>
      </c>
    </row>
    <row r="8" spans="1:26" x14ac:dyDescent="0.25">
      <c r="B8" s="11" t="s">
        <v>51</v>
      </c>
      <c r="C8" s="12"/>
      <c r="D8" s="13"/>
      <c r="E8" s="9"/>
      <c r="F8" s="11" t="s">
        <v>51</v>
      </c>
      <c r="G8" s="12"/>
      <c r="H8" s="13"/>
      <c r="I8" s="9"/>
      <c r="J8" s="11" t="s">
        <v>51</v>
      </c>
      <c r="K8" s="12"/>
      <c r="L8" s="13"/>
      <c r="M8" s="9"/>
      <c r="N8" s="11" t="s">
        <v>51</v>
      </c>
      <c r="O8" s="12"/>
      <c r="P8" s="13"/>
      <c r="Q8" s="9"/>
      <c r="R8" s="11" t="s">
        <v>51</v>
      </c>
      <c r="S8" s="12"/>
      <c r="T8" s="13"/>
      <c r="U8" s="9"/>
      <c r="V8" s="11" t="s">
        <v>51</v>
      </c>
      <c r="W8" s="12"/>
      <c r="X8" s="13"/>
      <c r="Y8" s="9"/>
      <c r="Z8" s="14">
        <f>W8</f>
        <v>0</v>
      </c>
    </row>
    <row r="9" spans="1:26" x14ac:dyDescent="0.25">
      <c r="A9" s="15" t="s">
        <v>52</v>
      </c>
      <c r="B9" s="3" t="s">
        <v>53</v>
      </c>
      <c r="D9" s="16">
        <f>ROUND((C8-C7)/30,0)</f>
        <v>0</v>
      </c>
      <c r="E9" s="17"/>
      <c r="F9" s="3" t="s">
        <v>53</v>
      </c>
      <c r="H9" s="16">
        <f>ROUND((G8-G7)/30,0)</f>
        <v>0</v>
      </c>
      <c r="I9" s="17"/>
      <c r="J9" s="3" t="s">
        <v>53</v>
      </c>
      <c r="L9" s="16">
        <f>ROUND((K8-K7)/30,0)</f>
        <v>0</v>
      </c>
      <c r="M9" s="17"/>
      <c r="N9" s="3" t="s">
        <v>53</v>
      </c>
      <c r="P9" s="16">
        <f>ROUND((O8-O7)/30,0)</f>
        <v>0</v>
      </c>
      <c r="Q9" s="17"/>
      <c r="R9" s="3" t="s">
        <v>53</v>
      </c>
      <c r="T9" s="16">
        <f>ROUND((S8-S7)/30,0)</f>
        <v>0</v>
      </c>
      <c r="U9" s="17"/>
      <c r="V9" s="3" t="s">
        <v>53</v>
      </c>
      <c r="X9" s="16">
        <f>ROUND((W8-W7)/30,0)</f>
        <v>0</v>
      </c>
      <c r="Y9" s="17"/>
      <c r="Z9" s="18">
        <f>ROUND(D9+H9+L9+P9+T9+X9,0)</f>
        <v>0</v>
      </c>
    </row>
    <row r="10" spans="1:26" x14ac:dyDescent="0.25">
      <c r="A10" s="19" t="s">
        <v>54</v>
      </c>
      <c r="B10" s="2"/>
      <c r="C10" s="2"/>
      <c r="E10" s="21"/>
      <c r="F10" s="2"/>
      <c r="G10" s="2"/>
      <c r="I10" s="21"/>
      <c r="J10" s="2"/>
      <c r="K10" s="2"/>
      <c r="M10" s="21"/>
      <c r="N10" s="2"/>
      <c r="O10" s="2"/>
      <c r="Q10" s="21"/>
      <c r="R10" s="2"/>
      <c r="S10" s="2"/>
      <c r="U10" s="21"/>
      <c r="V10" s="2"/>
      <c r="W10" s="2"/>
      <c r="Y10" s="21"/>
      <c r="Z10" s="20"/>
    </row>
    <row r="11" spans="1:26" x14ac:dyDescent="0.25">
      <c r="A11" s="22" t="s">
        <v>55</v>
      </c>
      <c r="B11" s="23" t="s">
        <v>56</v>
      </c>
      <c r="C11" s="23" t="s">
        <v>57</v>
      </c>
      <c r="D11" s="24" t="s">
        <v>58</v>
      </c>
      <c r="E11" s="21"/>
      <c r="F11" s="23" t="s">
        <v>56</v>
      </c>
      <c r="G11" s="23" t="s">
        <v>57</v>
      </c>
      <c r="H11" s="24" t="s">
        <v>58</v>
      </c>
      <c r="I11" s="21"/>
      <c r="J11" s="23" t="s">
        <v>56</v>
      </c>
      <c r="K11" s="23" t="s">
        <v>57</v>
      </c>
      <c r="L11" s="24" t="s">
        <v>58</v>
      </c>
      <c r="M11" s="21"/>
      <c r="N11" s="23" t="s">
        <v>56</v>
      </c>
      <c r="O11" s="23" t="s">
        <v>57</v>
      </c>
      <c r="P11" s="24" t="s">
        <v>58</v>
      </c>
      <c r="Q11" s="21"/>
      <c r="R11" s="23" t="s">
        <v>56</v>
      </c>
      <c r="S11" s="23" t="s">
        <v>57</v>
      </c>
      <c r="T11" s="24" t="s">
        <v>58</v>
      </c>
      <c r="U11" s="21"/>
      <c r="V11" s="23" t="s">
        <v>56</v>
      </c>
      <c r="W11" s="23" t="s">
        <v>57</v>
      </c>
      <c r="X11" s="24" t="s">
        <v>58</v>
      </c>
      <c r="Y11" s="21"/>
      <c r="Z11" s="20"/>
    </row>
    <row r="12" spans="1:26" hidden="1" x14ac:dyDescent="0.25">
      <c r="A12" s="3" t="s">
        <v>59</v>
      </c>
      <c r="B12" s="25"/>
      <c r="C12" s="26"/>
      <c r="D12" s="27">
        <f>ROUND(B12/195*C12,0)</f>
        <v>0</v>
      </c>
      <c r="E12" s="21"/>
      <c r="F12" s="20">
        <f>ROUND(B12*(1+$F$4),0)</f>
        <v>0</v>
      </c>
      <c r="G12" s="26"/>
      <c r="H12" s="27">
        <f>ROUND(F12/195*G12,0)</f>
        <v>0</v>
      </c>
      <c r="I12" s="21"/>
      <c r="J12" s="20">
        <f>ROUND(F12*(1+$F$4),0)</f>
        <v>0</v>
      </c>
      <c r="K12" s="26"/>
      <c r="L12" s="27">
        <f>ROUND(J12/195*K12,0)</f>
        <v>0</v>
      </c>
      <c r="M12" s="21"/>
      <c r="N12" s="20">
        <f>ROUND(J12*(1+$F$4),0)</f>
        <v>0</v>
      </c>
      <c r="O12" s="26"/>
      <c r="P12" s="27">
        <f>ROUND(N12/195*O12,0)</f>
        <v>0</v>
      </c>
      <c r="Q12" s="21"/>
      <c r="R12" s="20">
        <f>ROUND(N12*(1+$F$4),0)</f>
        <v>0</v>
      </c>
      <c r="S12" s="26"/>
      <c r="T12" s="27">
        <f>ROUND(R12/195*S12,0)</f>
        <v>0</v>
      </c>
      <c r="U12" s="21"/>
      <c r="V12" s="20">
        <f>ROUND(R12*(1+$F$4),0)</f>
        <v>0</v>
      </c>
      <c r="W12" s="26"/>
      <c r="X12" s="27">
        <f>ROUND(V12/195*W12,0)</f>
        <v>0</v>
      </c>
      <c r="Y12" s="21"/>
      <c r="Z12" s="20">
        <f>ROUND(D12+H12+L12+P12+T12+X12,0)</f>
        <v>0</v>
      </c>
    </row>
    <row r="13" spans="1:26" ht="15.75" hidden="1" customHeight="1" x14ac:dyDescent="0.25">
      <c r="A13" s="3" t="s">
        <v>59</v>
      </c>
      <c r="B13" s="25"/>
      <c r="C13" s="26"/>
      <c r="D13" s="27">
        <f t="shared" ref="D13:D22" si="0">ROUND(B13/195*C13,0)</f>
        <v>0</v>
      </c>
      <c r="E13" s="21"/>
      <c r="I13" s="21"/>
      <c r="M13" s="21"/>
      <c r="Q13" s="21"/>
      <c r="U13" s="21"/>
      <c r="Y13" s="21"/>
    </row>
    <row r="14" spans="1:26" ht="15.75" hidden="1" customHeight="1" x14ac:dyDescent="0.25">
      <c r="A14" s="3" t="s">
        <v>59</v>
      </c>
      <c r="B14" s="25"/>
      <c r="C14" s="26"/>
      <c r="D14" s="27">
        <f t="shared" si="0"/>
        <v>0</v>
      </c>
      <c r="E14" s="30"/>
      <c r="F14" s="20"/>
      <c r="G14" s="15"/>
      <c r="H14" s="43"/>
      <c r="I14" s="30"/>
      <c r="J14" s="20"/>
      <c r="K14" s="15"/>
      <c r="L14" s="43"/>
      <c r="M14" s="30"/>
      <c r="O14" s="15"/>
      <c r="P14" s="43"/>
      <c r="Q14" s="30"/>
      <c r="S14" s="15"/>
      <c r="T14" s="43"/>
      <c r="U14" s="30"/>
      <c r="W14" s="15"/>
      <c r="X14" s="43"/>
      <c r="Y14" s="30"/>
      <c r="Z14" s="105"/>
    </row>
    <row r="15" spans="1:26" ht="15.75" hidden="1" customHeight="1" x14ac:dyDescent="0.25">
      <c r="A15" s="3" t="s">
        <v>59</v>
      </c>
      <c r="B15" s="25"/>
      <c r="C15" s="26"/>
      <c r="D15" s="27">
        <f t="shared" si="0"/>
        <v>0</v>
      </c>
      <c r="E15" s="30"/>
      <c r="F15" s="20"/>
      <c r="G15" s="15"/>
      <c r="H15" s="43"/>
      <c r="I15" s="30"/>
      <c r="J15" s="20"/>
      <c r="K15" s="15"/>
      <c r="L15" s="43"/>
      <c r="M15" s="30"/>
      <c r="O15" s="15"/>
      <c r="P15" s="43"/>
      <c r="Q15" s="30"/>
      <c r="S15" s="15"/>
      <c r="T15" s="43"/>
      <c r="U15" s="30"/>
      <c r="W15" s="15"/>
      <c r="X15" s="43"/>
      <c r="Y15" s="30"/>
      <c r="Z15" s="105"/>
    </row>
    <row r="16" spans="1:26" ht="15.75" hidden="1" customHeight="1" x14ac:dyDescent="0.25">
      <c r="A16" s="3" t="s">
        <v>59</v>
      </c>
      <c r="B16" s="25"/>
      <c r="C16" s="26"/>
      <c r="D16" s="27">
        <f t="shared" si="0"/>
        <v>0</v>
      </c>
      <c r="E16" s="30"/>
      <c r="F16" s="20"/>
      <c r="G16" s="15"/>
      <c r="H16" s="43"/>
      <c r="I16" s="30"/>
      <c r="J16" s="20"/>
      <c r="K16" s="15"/>
      <c r="L16" s="43"/>
      <c r="M16" s="30"/>
      <c r="O16" s="15"/>
      <c r="P16" s="43"/>
      <c r="Q16" s="30"/>
      <c r="S16" s="15"/>
      <c r="T16" s="43"/>
      <c r="U16" s="30"/>
      <c r="W16" s="15"/>
      <c r="X16" s="43"/>
      <c r="Y16" s="30"/>
      <c r="Z16" s="105"/>
    </row>
    <row r="17" spans="1:26" ht="15.75" customHeight="1" x14ac:dyDescent="0.25">
      <c r="A17" s="3" t="s">
        <v>59</v>
      </c>
      <c r="B17" s="25"/>
      <c r="C17" s="26"/>
      <c r="D17" s="27">
        <f t="shared" si="0"/>
        <v>0</v>
      </c>
      <c r="E17" s="30"/>
      <c r="F17" s="20">
        <f>ROUND(B17*(1+$F$4),0)</f>
        <v>0</v>
      </c>
      <c r="G17" s="26"/>
      <c r="H17" s="27">
        <f>ROUND(F17/195*G17,0)</f>
        <v>0</v>
      </c>
      <c r="I17" s="30"/>
      <c r="J17" s="20">
        <f>ROUND(F17*(1+$F$4),0)</f>
        <v>0</v>
      </c>
      <c r="K17" s="26"/>
      <c r="L17" s="27">
        <f>ROUND(J17/195*K17,0)</f>
        <v>0</v>
      </c>
      <c r="M17" s="30"/>
      <c r="N17" s="20">
        <f>ROUND(J17*(1+$F$4),0)</f>
        <v>0</v>
      </c>
      <c r="O17" s="26"/>
      <c r="P17" s="27">
        <f>ROUND(N17/195*O17,0)</f>
        <v>0</v>
      </c>
      <c r="Q17" s="30"/>
      <c r="R17" s="20">
        <f>ROUND(N17*(1+$F$4),0)</f>
        <v>0</v>
      </c>
      <c r="S17" s="26"/>
      <c r="T17" s="27">
        <f>ROUND(R17/195*S17,0)</f>
        <v>0</v>
      </c>
      <c r="U17" s="30"/>
      <c r="V17" s="20">
        <f>ROUND(R17*(1+$F$4),0)</f>
        <v>0</v>
      </c>
      <c r="W17" s="26"/>
      <c r="X17" s="27">
        <f>ROUND(V17/195*W17,0)</f>
        <v>0</v>
      </c>
      <c r="Y17" s="30"/>
      <c r="Z17" s="20">
        <f>ROUND(D17+H17+L17+P17+T17+X17,0)</f>
        <v>0</v>
      </c>
    </row>
    <row r="18" spans="1:26" ht="15.75" hidden="1" customHeight="1" x14ac:dyDescent="0.25">
      <c r="A18" s="3" t="s">
        <v>59</v>
      </c>
      <c r="B18" s="25"/>
      <c r="C18" s="26"/>
      <c r="D18" s="27">
        <f t="shared" si="0"/>
        <v>0</v>
      </c>
      <c r="E18" s="30"/>
      <c r="F18" s="20"/>
      <c r="G18" s="15"/>
      <c r="H18" s="43"/>
      <c r="I18" s="30"/>
      <c r="J18" s="20"/>
      <c r="K18" s="15"/>
      <c r="L18" s="43"/>
      <c r="M18" s="30"/>
      <c r="O18" s="15"/>
      <c r="P18" s="43"/>
      <c r="Q18" s="30"/>
      <c r="S18" s="15"/>
      <c r="T18" s="43"/>
      <c r="U18" s="30"/>
      <c r="W18" s="15"/>
      <c r="X18" s="43"/>
      <c r="Y18" s="30"/>
      <c r="Z18" s="105"/>
    </row>
    <row r="19" spans="1:26" ht="15.75" hidden="1" customHeight="1" x14ac:dyDescent="0.25">
      <c r="A19" s="3" t="s">
        <v>59</v>
      </c>
      <c r="B19" s="25"/>
      <c r="C19" s="26"/>
      <c r="D19" s="27">
        <f t="shared" si="0"/>
        <v>0</v>
      </c>
      <c r="E19" s="30"/>
      <c r="F19" s="20"/>
      <c r="G19" s="15"/>
      <c r="H19" s="43"/>
      <c r="I19" s="30"/>
      <c r="J19" s="20"/>
      <c r="K19" s="15"/>
      <c r="L19" s="43"/>
      <c r="M19" s="30"/>
      <c r="O19" s="15"/>
      <c r="P19" s="43"/>
      <c r="Q19" s="30"/>
      <c r="S19" s="15"/>
      <c r="T19" s="43"/>
      <c r="U19" s="30"/>
      <c r="W19" s="15"/>
      <c r="X19" s="43"/>
      <c r="Y19" s="30"/>
      <c r="Z19" s="105"/>
    </row>
    <row r="20" spans="1:26" ht="15.75" hidden="1" customHeight="1" x14ac:dyDescent="0.25">
      <c r="A20" s="3" t="s">
        <v>59</v>
      </c>
      <c r="B20" s="25"/>
      <c r="C20" s="26"/>
      <c r="D20" s="27">
        <f t="shared" si="0"/>
        <v>0</v>
      </c>
      <c r="E20" s="30"/>
      <c r="F20" s="20"/>
      <c r="G20" s="15"/>
      <c r="H20" s="43"/>
      <c r="I20" s="30"/>
      <c r="J20" s="20"/>
      <c r="K20" s="15"/>
      <c r="L20" s="43"/>
      <c r="M20" s="30"/>
      <c r="O20" s="15"/>
      <c r="P20" s="43"/>
      <c r="Q20" s="30"/>
      <c r="S20" s="15"/>
      <c r="T20" s="43"/>
      <c r="U20" s="30"/>
      <c r="W20" s="15"/>
      <c r="X20" s="43"/>
      <c r="Y20" s="30"/>
      <c r="Z20" s="105"/>
    </row>
    <row r="21" spans="1:26" ht="15.75" hidden="1" customHeight="1" x14ac:dyDescent="0.25">
      <c r="A21" s="3" t="s">
        <v>59</v>
      </c>
      <c r="B21" s="25"/>
      <c r="C21" s="26"/>
      <c r="D21" s="27">
        <f t="shared" si="0"/>
        <v>0</v>
      </c>
      <c r="E21" s="30"/>
      <c r="F21" s="20"/>
      <c r="G21" s="15"/>
      <c r="H21" s="43"/>
      <c r="I21" s="30"/>
      <c r="J21" s="20"/>
      <c r="K21" s="15"/>
      <c r="L21" s="43"/>
      <c r="M21" s="30"/>
      <c r="O21" s="15"/>
      <c r="P21" s="43"/>
      <c r="Q21" s="30"/>
      <c r="S21" s="15"/>
      <c r="T21" s="43"/>
      <c r="U21" s="30"/>
      <c r="W21" s="15"/>
      <c r="X21" s="43"/>
      <c r="Y21" s="30"/>
      <c r="Z21" s="105"/>
    </row>
    <row r="22" spans="1:26" ht="15.75" hidden="1" customHeight="1" x14ac:dyDescent="0.25">
      <c r="A22" s="3" t="s">
        <v>59</v>
      </c>
      <c r="B22" s="25"/>
      <c r="C22" s="26"/>
      <c r="D22" s="29">
        <f t="shared" si="0"/>
        <v>0</v>
      </c>
      <c r="E22" s="30"/>
      <c r="F22" s="20"/>
      <c r="G22" s="15"/>
      <c r="H22" s="43"/>
      <c r="I22" s="30"/>
      <c r="J22" s="20"/>
      <c r="K22" s="15"/>
      <c r="L22" s="43"/>
      <c r="M22" s="30"/>
      <c r="O22" s="15"/>
      <c r="P22" s="43"/>
      <c r="Q22" s="30"/>
      <c r="S22" s="15"/>
      <c r="T22" s="43"/>
      <c r="U22" s="30"/>
      <c r="W22" s="15"/>
      <c r="X22" s="43"/>
      <c r="Y22" s="30"/>
      <c r="Z22" s="105"/>
    </row>
    <row r="23" spans="1:26" x14ac:dyDescent="0.25">
      <c r="A23" s="15" t="s">
        <v>60</v>
      </c>
      <c r="B23" s="28"/>
      <c r="C23" s="15"/>
      <c r="D23" s="27">
        <f>ROUND(SUM(D12:D22),0)</f>
        <v>0</v>
      </c>
      <c r="E23" s="32"/>
      <c r="F23" s="20"/>
      <c r="G23" s="15"/>
      <c r="H23" s="27">
        <f>ROUND(SUM(H12:H22),0)</f>
        <v>0</v>
      </c>
      <c r="I23" s="32"/>
      <c r="J23" s="20"/>
      <c r="K23" s="15"/>
      <c r="L23" s="27">
        <f>ROUND(SUM(L12:L22),0)</f>
        <v>0</v>
      </c>
      <c r="M23" s="32"/>
      <c r="O23" s="15"/>
      <c r="P23" s="27">
        <f>ROUND(SUM(P12:P22),0)</f>
        <v>0</v>
      </c>
      <c r="Q23" s="32"/>
      <c r="S23" s="15"/>
      <c r="T23" s="27">
        <f>ROUND(SUM(T12:T22),0)</f>
        <v>0</v>
      </c>
      <c r="U23" s="32"/>
      <c r="W23" s="15"/>
      <c r="X23" s="27">
        <f>ROUND(SUM(X12:X22),0)</f>
        <v>0</v>
      </c>
      <c r="Y23" s="32"/>
      <c r="Z23" s="27">
        <f>ROUND(SUM(Z12:Z22),0)</f>
        <v>0</v>
      </c>
    </row>
    <row r="24" spans="1:26" ht="6" customHeight="1" x14ac:dyDescent="0.25">
      <c r="A24" s="15"/>
      <c r="B24" s="28"/>
      <c r="C24" s="15"/>
      <c r="D24" s="27"/>
      <c r="E24" s="32"/>
      <c r="F24" s="20"/>
      <c r="G24" s="15"/>
      <c r="H24" s="27"/>
      <c r="I24" s="32"/>
      <c r="J24" s="20"/>
      <c r="K24" s="15"/>
      <c r="L24" s="27"/>
      <c r="M24" s="32"/>
      <c r="O24" s="15"/>
      <c r="P24" s="27"/>
      <c r="Q24" s="32"/>
      <c r="S24" s="15"/>
      <c r="T24" s="27"/>
      <c r="U24" s="32"/>
      <c r="W24" s="15"/>
      <c r="X24" s="27"/>
      <c r="Y24" s="32"/>
      <c r="Z24" s="27"/>
    </row>
    <row r="25" spans="1:26" x14ac:dyDescent="0.25">
      <c r="A25" s="23" t="s">
        <v>61</v>
      </c>
      <c r="B25" s="33" t="s">
        <v>56</v>
      </c>
      <c r="C25" s="23" t="s">
        <v>62</v>
      </c>
      <c r="D25" s="27"/>
      <c r="E25" s="32"/>
      <c r="F25" s="33" t="s">
        <v>56</v>
      </c>
      <c r="G25" s="23" t="s">
        <v>62</v>
      </c>
      <c r="H25" s="27"/>
      <c r="I25" s="32"/>
      <c r="J25" s="23" t="s">
        <v>56</v>
      </c>
      <c r="K25" s="23" t="s">
        <v>62</v>
      </c>
      <c r="L25" s="27"/>
      <c r="M25" s="32"/>
      <c r="N25" s="23" t="s">
        <v>56</v>
      </c>
      <c r="O25" s="23" t="s">
        <v>62</v>
      </c>
      <c r="P25" s="27"/>
      <c r="Q25" s="32"/>
      <c r="R25" s="23" t="s">
        <v>56</v>
      </c>
      <c r="S25" s="23" t="s">
        <v>62</v>
      </c>
      <c r="T25" s="27"/>
      <c r="U25" s="32"/>
      <c r="V25" s="23" t="s">
        <v>56</v>
      </c>
      <c r="W25" s="23" t="s">
        <v>62</v>
      </c>
      <c r="X25" s="27"/>
      <c r="Y25" s="32"/>
      <c r="Z25" s="27"/>
    </row>
    <row r="26" spans="1:26" x14ac:dyDescent="0.25">
      <c r="A26" s="15" t="s">
        <v>63</v>
      </c>
      <c r="B26" s="34"/>
      <c r="C26" s="35"/>
      <c r="D26" s="27">
        <f>ROUND(B26/9*C26,0)</f>
        <v>0</v>
      </c>
      <c r="E26" s="32"/>
      <c r="F26" s="20">
        <f>ROUND(B26*(1+$F$4),2)</f>
        <v>0</v>
      </c>
      <c r="G26" s="36"/>
      <c r="H26" s="27">
        <f>ROUND(F26/9*G26,0)</f>
        <v>0</v>
      </c>
      <c r="I26" s="32"/>
      <c r="J26" s="20">
        <f>ROUND(F26*(1+$F$4),2)</f>
        <v>0</v>
      </c>
      <c r="K26" s="36"/>
      <c r="L26" s="27">
        <f>ROUND(J26/9*K26,0)</f>
        <v>0</v>
      </c>
      <c r="M26" s="32"/>
      <c r="N26" s="20">
        <f>ROUND(J26*(1+$F$4),2)</f>
        <v>0</v>
      </c>
      <c r="O26" s="36"/>
      <c r="P26" s="27">
        <f>ROUND(N26/9*O26,0)</f>
        <v>0</v>
      </c>
      <c r="Q26" s="32"/>
      <c r="R26" s="20">
        <f>ROUND(N26*(1+$F$4),2)</f>
        <v>0</v>
      </c>
      <c r="S26" s="36"/>
      <c r="T26" s="27">
        <f>ROUND(R26/9*S26,0)</f>
        <v>0</v>
      </c>
      <c r="U26" s="32"/>
      <c r="V26" s="20">
        <f>ROUND(R26*(1+$F$4),2)</f>
        <v>0</v>
      </c>
      <c r="W26" s="36"/>
      <c r="X26" s="27">
        <f>ROUND(V26/9*W26,0)</f>
        <v>0</v>
      </c>
      <c r="Y26" s="32"/>
      <c r="Z26" s="20">
        <f>ROUND(D25+H26+L26+P26+T26+X26,0)</f>
        <v>0</v>
      </c>
    </row>
    <row r="27" spans="1:26" hidden="1" x14ac:dyDescent="0.25">
      <c r="A27" s="15" t="s">
        <v>64</v>
      </c>
      <c r="B27" s="34"/>
      <c r="C27" s="35"/>
      <c r="D27" s="27"/>
      <c r="E27" s="32"/>
      <c r="F27" s="114"/>
      <c r="G27" s="36"/>
      <c r="H27" s="27"/>
      <c r="I27" s="32"/>
      <c r="J27" s="20"/>
      <c r="K27" s="36"/>
      <c r="L27" s="27"/>
      <c r="M27" s="32"/>
      <c r="O27" s="36"/>
      <c r="P27" s="27"/>
      <c r="Q27" s="32"/>
      <c r="S27" s="36"/>
      <c r="T27" s="27"/>
      <c r="U27" s="32"/>
      <c r="W27" s="35"/>
      <c r="X27" s="27"/>
      <c r="Y27" s="32"/>
      <c r="Z27" s="20"/>
    </row>
    <row r="28" spans="1:26" hidden="1" x14ac:dyDescent="0.25">
      <c r="A28" s="15" t="s">
        <v>64</v>
      </c>
      <c r="B28" s="34"/>
      <c r="C28" s="35"/>
      <c r="D28" s="27"/>
      <c r="E28" s="32"/>
      <c r="F28" s="114"/>
      <c r="G28" s="36"/>
      <c r="H28" s="27"/>
      <c r="I28" s="32"/>
      <c r="J28" s="20"/>
      <c r="K28" s="36"/>
      <c r="L28" s="27"/>
      <c r="M28" s="32"/>
      <c r="O28" s="36"/>
      <c r="P28" s="27"/>
      <c r="Q28" s="32"/>
      <c r="S28" s="36"/>
      <c r="T28" s="27"/>
      <c r="U28" s="32"/>
      <c r="W28" s="35"/>
      <c r="X28" s="27"/>
      <c r="Y28" s="32"/>
      <c r="Z28" s="20"/>
    </row>
    <row r="29" spans="1:26" hidden="1" x14ac:dyDescent="0.25">
      <c r="A29" s="15" t="s">
        <v>64</v>
      </c>
      <c r="B29" s="34"/>
      <c r="C29" s="35"/>
      <c r="D29" s="27"/>
      <c r="E29" s="32"/>
      <c r="F29" s="114"/>
      <c r="G29" s="36"/>
      <c r="H29" s="27"/>
      <c r="I29" s="32"/>
      <c r="J29" s="20"/>
      <c r="K29" s="36"/>
      <c r="L29" s="27"/>
      <c r="M29" s="32"/>
      <c r="O29" s="36"/>
      <c r="P29" s="27"/>
      <c r="Q29" s="32"/>
      <c r="S29" s="36"/>
      <c r="T29" s="27"/>
      <c r="U29" s="32"/>
      <c r="W29" s="35"/>
      <c r="X29" s="27"/>
      <c r="Y29" s="32"/>
      <c r="Z29" s="20"/>
    </row>
    <row r="30" spans="1:26" hidden="1" x14ac:dyDescent="0.25">
      <c r="A30" s="15" t="s">
        <v>64</v>
      </c>
      <c r="B30" s="34"/>
      <c r="C30" s="35"/>
      <c r="D30" s="27"/>
      <c r="E30" s="32"/>
      <c r="F30" s="114"/>
      <c r="G30" s="36"/>
      <c r="H30" s="27"/>
      <c r="I30" s="32"/>
      <c r="J30" s="20"/>
      <c r="K30" s="36"/>
      <c r="L30" s="27"/>
      <c r="M30" s="32"/>
      <c r="O30" s="36"/>
      <c r="P30" s="27"/>
      <c r="Q30" s="32"/>
      <c r="S30" s="36"/>
      <c r="T30" s="27"/>
      <c r="U30" s="32"/>
      <c r="W30" s="35"/>
      <c r="X30" s="27"/>
      <c r="Y30" s="32"/>
      <c r="Z30" s="20"/>
    </row>
    <row r="31" spans="1:26" hidden="1" x14ac:dyDescent="0.25">
      <c r="A31" s="15" t="s">
        <v>64</v>
      </c>
      <c r="B31" s="34"/>
      <c r="C31" s="35"/>
      <c r="D31" s="27"/>
      <c r="E31" s="32"/>
      <c r="F31" s="114"/>
      <c r="G31" s="36"/>
      <c r="H31" s="27"/>
      <c r="I31" s="32"/>
      <c r="J31" s="20"/>
      <c r="K31" s="36"/>
      <c r="L31" s="27"/>
      <c r="M31" s="32"/>
      <c r="O31" s="36"/>
      <c r="P31" s="27"/>
      <c r="Q31" s="32"/>
      <c r="S31" s="36"/>
      <c r="T31" s="27"/>
      <c r="U31" s="32"/>
      <c r="W31" s="35"/>
      <c r="X31" s="27"/>
      <c r="Y31" s="32"/>
      <c r="Z31" s="20"/>
    </row>
    <row r="32" spans="1:26" x14ac:dyDescent="0.25">
      <c r="A32" s="15" t="s">
        <v>64</v>
      </c>
      <c r="B32" s="34"/>
      <c r="C32" s="35"/>
      <c r="D32" s="27">
        <f>ROUND(B32/9*C32,0)</f>
        <v>0</v>
      </c>
      <c r="E32" s="32"/>
      <c r="F32" s="114">
        <f>ROUND(B26*(1+$F$4),2)</f>
        <v>0</v>
      </c>
      <c r="G32" s="36">
        <v>0</v>
      </c>
      <c r="H32" s="27">
        <f>ROUND(F32/9*G32,0)</f>
        <v>0</v>
      </c>
      <c r="I32" s="32"/>
      <c r="J32" s="20">
        <f>ROUND(F32*(1+$F$4),2)</f>
        <v>0</v>
      </c>
      <c r="K32" s="36"/>
      <c r="L32" s="27">
        <f>ROUND(J32/9*K32,0)</f>
        <v>0</v>
      </c>
      <c r="M32" s="32"/>
      <c r="N32" s="20">
        <f>ROUND(J32*(1+$F$4),2)</f>
        <v>0</v>
      </c>
      <c r="O32" s="36"/>
      <c r="P32" s="27">
        <f>ROUND(N32/9*O32,0)</f>
        <v>0</v>
      </c>
      <c r="Q32" s="32"/>
      <c r="R32" s="20">
        <f>ROUND(N32*(1+$F$4),2)</f>
        <v>0</v>
      </c>
      <c r="S32" s="36"/>
      <c r="T32" s="27">
        <f>ROUND(R32/9*S32,0)</f>
        <v>0</v>
      </c>
      <c r="U32" s="32"/>
      <c r="V32" s="20">
        <f>ROUND(R32*(1+$F$4),2)</f>
        <v>0</v>
      </c>
      <c r="W32" s="35"/>
      <c r="X32" s="27">
        <f>ROUND(V32/9*W32,0)</f>
        <v>0</v>
      </c>
      <c r="Y32" s="32"/>
      <c r="Z32" s="20">
        <f>ROUND(D32+H32+L32+P32+T32+X32,0)</f>
        <v>0</v>
      </c>
    </row>
    <row r="33" spans="1:26" hidden="1" x14ac:dyDescent="0.25">
      <c r="A33" s="15" t="s">
        <v>64</v>
      </c>
      <c r="B33" s="34"/>
      <c r="C33" s="35"/>
      <c r="D33" s="27"/>
      <c r="E33" s="32"/>
      <c r="F33" s="114"/>
      <c r="G33" s="36"/>
      <c r="H33" s="27"/>
      <c r="I33" s="32"/>
      <c r="J33" s="20"/>
      <c r="K33" s="36"/>
      <c r="L33" s="27"/>
      <c r="M33" s="32"/>
      <c r="O33" s="36"/>
      <c r="P33" s="27"/>
      <c r="Q33" s="32"/>
      <c r="S33" s="36"/>
      <c r="T33" s="27"/>
      <c r="U33" s="32"/>
      <c r="W33" s="35"/>
      <c r="X33" s="27"/>
      <c r="Y33" s="32"/>
      <c r="Z33" s="20"/>
    </row>
    <row r="34" spans="1:26" hidden="1" x14ac:dyDescent="0.25">
      <c r="A34" s="15" t="s">
        <v>64</v>
      </c>
      <c r="B34" s="34"/>
      <c r="C34" s="35"/>
      <c r="D34" s="27"/>
      <c r="E34" s="32"/>
      <c r="F34" s="114"/>
      <c r="G34" s="36"/>
      <c r="H34" s="27"/>
      <c r="I34" s="32"/>
      <c r="J34" s="20"/>
      <c r="K34" s="36"/>
      <c r="L34" s="27"/>
      <c r="M34" s="32"/>
      <c r="O34" s="36"/>
      <c r="P34" s="27"/>
      <c r="Q34" s="32"/>
      <c r="S34" s="36"/>
      <c r="T34" s="27"/>
      <c r="U34" s="32"/>
      <c r="W34" s="35"/>
      <c r="X34" s="27"/>
      <c r="Y34" s="32"/>
      <c r="Z34" s="20"/>
    </row>
    <row r="35" spans="1:26" hidden="1" x14ac:dyDescent="0.25">
      <c r="A35" s="15" t="s">
        <v>64</v>
      </c>
      <c r="B35" s="34"/>
      <c r="C35" s="35"/>
      <c r="D35" s="27"/>
      <c r="E35" s="32"/>
      <c r="F35" s="114"/>
      <c r="G35" s="36"/>
      <c r="H35" s="27"/>
      <c r="I35" s="32"/>
      <c r="J35" s="20"/>
      <c r="K35" s="36"/>
      <c r="L35" s="27"/>
      <c r="M35" s="32"/>
      <c r="O35" s="36"/>
      <c r="P35" s="27"/>
      <c r="Q35" s="32"/>
      <c r="S35" s="36"/>
      <c r="T35" s="27"/>
      <c r="U35" s="32"/>
      <c r="W35" s="35"/>
      <c r="X35" s="27"/>
      <c r="Y35" s="32"/>
      <c r="Z35" s="20"/>
    </row>
    <row r="36" spans="1:26" hidden="1" x14ac:dyDescent="0.25">
      <c r="A36" s="15" t="s">
        <v>64</v>
      </c>
      <c r="B36" s="34"/>
      <c r="C36" s="26"/>
      <c r="D36" s="27">
        <f>ROUND(B36/12*C36,0)</f>
        <v>0</v>
      </c>
      <c r="E36" s="32"/>
      <c r="F36" s="114">
        <f>ROUND(B36*(1+$F$4),2)</f>
        <v>0</v>
      </c>
      <c r="G36" s="26"/>
      <c r="H36" s="27">
        <f>ROUND(F36/12*G36,0)</f>
        <v>0</v>
      </c>
      <c r="I36" s="32"/>
      <c r="J36" s="20">
        <f>ROUND(F36*(1+$F$4),2)</f>
        <v>0</v>
      </c>
      <c r="K36" s="26"/>
      <c r="L36" s="27">
        <f>ROUND(J36/12*K36,0)</f>
        <v>0</v>
      </c>
      <c r="M36" s="32"/>
      <c r="N36" s="20">
        <f>ROUND(J36*(1+$F$4),2)</f>
        <v>0</v>
      </c>
      <c r="O36" s="26"/>
      <c r="P36" s="27">
        <f>ROUND(N36/12*O36,0)</f>
        <v>0</v>
      </c>
      <c r="Q36" s="32"/>
      <c r="R36" s="20">
        <f>ROUND(N36*(1+$F$4),2)</f>
        <v>0</v>
      </c>
      <c r="S36" s="37"/>
      <c r="T36" s="27">
        <f>ROUND(R36/12*S36,0)</f>
        <v>0</v>
      </c>
      <c r="U36" s="32"/>
      <c r="V36" s="20">
        <f>ROUND(R36*(1+$F$4),2)</f>
        <v>0</v>
      </c>
      <c r="W36" s="37"/>
      <c r="X36" s="27">
        <f>ROUND(V36/12*W36,0)</f>
        <v>0</v>
      </c>
      <c r="Y36" s="32"/>
      <c r="Z36" s="20">
        <f>ROUND(D36+H36+L36+P36+T36+X36,0)</f>
        <v>0</v>
      </c>
    </row>
    <row r="37" spans="1:26" ht="3" customHeight="1" x14ac:dyDescent="0.25">
      <c r="A37" s="15"/>
      <c r="B37" s="20"/>
      <c r="C37" s="15"/>
      <c r="D37" s="29"/>
      <c r="E37" s="32"/>
      <c r="F37" s="114"/>
      <c r="G37" s="15"/>
      <c r="H37" s="29"/>
      <c r="I37" s="32"/>
      <c r="J37" s="20"/>
      <c r="K37" s="15"/>
      <c r="L37" s="29"/>
      <c r="M37" s="32"/>
      <c r="O37" s="15"/>
      <c r="P37" s="29"/>
      <c r="Q37" s="32"/>
      <c r="S37" s="15"/>
      <c r="T37" s="29"/>
      <c r="U37" s="32"/>
      <c r="W37" s="15"/>
      <c r="X37" s="29"/>
      <c r="Y37" s="32"/>
      <c r="Z37" s="29"/>
    </row>
    <row r="38" spans="1:26" x14ac:dyDescent="0.25">
      <c r="A38" s="38" t="s">
        <v>65</v>
      </c>
      <c r="B38" s="20"/>
      <c r="C38" s="15"/>
      <c r="D38" s="27">
        <f>ROUND(SUM(D27:D37),0)</f>
        <v>0</v>
      </c>
      <c r="E38" s="32"/>
      <c r="F38" s="114"/>
      <c r="G38" s="15"/>
      <c r="H38" s="27">
        <f>ROUND(SUM(H27:H37),0)</f>
        <v>0</v>
      </c>
      <c r="I38" s="32"/>
      <c r="J38" s="20"/>
      <c r="K38" s="15"/>
      <c r="L38" s="27">
        <f>ROUND(SUM(L27:L37),0)</f>
        <v>0</v>
      </c>
      <c r="M38" s="32"/>
      <c r="O38" s="15"/>
      <c r="P38" s="27">
        <f>ROUND(SUM(P27:P37),0)</f>
        <v>0</v>
      </c>
      <c r="Q38" s="32"/>
      <c r="S38" s="15"/>
      <c r="T38" s="27">
        <f>ROUND(SUM(T27:T37),0)</f>
        <v>0</v>
      </c>
      <c r="U38" s="32"/>
      <c r="W38" s="15"/>
      <c r="X38" s="27">
        <f>ROUND(SUM(X27:X37),0)</f>
        <v>0</v>
      </c>
      <c r="Y38" s="32"/>
      <c r="Z38" s="27">
        <f>ROUND(SUM(Z27:Z37),0)</f>
        <v>0</v>
      </c>
    </row>
    <row r="39" spans="1:26" ht="6" customHeight="1" x14ac:dyDescent="0.25">
      <c r="A39" s="38"/>
      <c r="B39" s="20"/>
      <c r="C39" s="15"/>
      <c r="D39" s="27"/>
      <c r="E39" s="32"/>
      <c r="F39" s="114"/>
      <c r="G39" s="15"/>
      <c r="H39" s="27"/>
      <c r="I39" s="32"/>
      <c r="J39" s="20"/>
      <c r="K39" s="15"/>
      <c r="L39" s="27"/>
      <c r="M39" s="32"/>
      <c r="O39" s="15"/>
      <c r="P39" s="27"/>
      <c r="Q39" s="32"/>
      <c r="S39" s="15"/>
      <c r="T39" s="27"/>
      <c r="U39" s="32"/>
      <c r="W39" s="15"/>
      <c r="X39" s="27"/>
      <c r="Y39" s="32"/>
      <c r="Z39" s="27"/>
    </row>
    <row r="40" spans="1:26" x14ac:dyDescent="0.25">
      <c r="A40" s="39" t="s">
        <v>66</v>
      </c>
      <c r="B40" s="33" t="s">
        <v>56</v>
      </c>
      <c r="C40" s="23" t="s">
        <v>62</v>
      </c>
      <c r="D40" s="27"/>
      <c r="E40" s="32"/>
      <c r="F40" s="40" t="s">
        <v>56</v>
      </c>
      <c r="G40" s="23" t="s">
        <v>62</v>
      </c>
      <c r="H40" s="27"/>
      <c r="I40" s="32"/>
      <c r="J40" s="23" t="s">
        <v>56</v>
      </c>
      <c r="K40" s="23" t="s">
        <v>62</v>
      </c>
      <c r="L40" s="27"/>
      <c r="M40" s="32"/>
      <c r="N40" s="23" t="s">
        <v>56</v>
      </c>
      <c r="O40" s="23" t="s">
        <v>62</v>
      </c>
      <c r="P40" s="27"/>
      <c r="Q40" s="32"/>
      <c r="R40" s="23" t="s">
        <v>56</v>
      </c>
      <c r="S40" s="23" t="s">
        <v>62</v>
      </c>
      <c r="T40" s="27"/>
      <c r="U40" s="32"/>
      <c r="V40" s="23" t="s">
        <v>56</v>
      </c>
      <c r="W40" s="23" t="s">
        <v>62</v>
      </c>
      <c r="X40" s="27"/>
      <c r="Y40" s="32"/>
      <c r="Z40" s="27"/>
    </row>
    <row r="41" spans="1:26" hidden="1" x14ac:dyDescent="0.25">
      <c r="A41" s="38" t="s">
        <v>67</v>
      </c>
      <c r="B41" s="34"/>
      <c r="C41" s="26"/>
      <c r="D41" s="27">
        <f t="shared" ref="D41:D47" si="1">ROUND(B41/12*C41,0)</f>
        <v>0</v>
      </c>
      <c r="E41" s="32"/>
      <c r="F41" s="114">
        <f>ROUND(B41*(1+$F$4),2)</f>
        <v>0</v>
      </c>
      <c r="G41" s="26"/>
      <c r="H41" s="27">
        <f t="shared" ref="H41:H46" si="2">ROUND(F41/12*G41,0)</f>
        <v>0</v>
      </c>
      <c r="I41" s="32"/>
      <c r="J41" s="20">
        <f>ROUND(F41*(1+$F$4),2)</f>
        <v>0</v>
      </c>
      <c r="K41" s="26"/>
      <c r="L41" s="27">
        <f t="shared" ref="L41:L46" si="3">ROUND(J41/12*K41,0)</f>
        <v>0</v>
      </c>
      <c r="M41" s="32"/>
      <c r="N41" s="20">
        <f>ROUND(J41*(1+$F$4),2)</f>
        <v>0</v>
      </c>
      <c r="O41" s="26"/>
      <c r="P41" s="27">
        <f t="shared" ref="P41:P46" si="4">ROUND(N41/12*O41,0)</f>
        <v>0</v>
      </c>
      <c r="Q41" s="32"/>
      <c r="R41" s="20">
        <f>ROUND(N41*(1+$F$4),2)</f>
        <v>0</v>
      </c>
      <c r="S41" s="26"/>
      <c r="T41" s="27">
        <f t="shared" ref="T41:T46" si="5">ROUND(R41/12*S41,0)</f>
        <v>0</v>
      </c>
      <c r="U41" s="32"/>
      <c r="V41" s="20">
        <f>ROUND(R41*(1+$F$4),2)</f>
        <v>0</v>
      </c>
      <c r="W41" s="26"/>
      <c r="X41" s="27">
        <f>ROUND(V41/12*W41,0)</f>
        <v>0</v>
      </c>
      <c r="Y41" s="32"/>
      <c r="Z41" s="27">
        <f>ROUND(X41/12*Y41,0)</f>
        <v>0</v>
      </c>
    </row>
    <row r="42" spans="1:26" hidden="1" x14ac:dyDescent="0.25">
      <c r="A42" s="38" t="s">
        <v>68</v>
      </c>
      <c r="B42" s="34"/>
      <c r="C42" s="26"/>
      <c r="D42" s="27">
        <f t="shared" si="1"/>
        <v>0</v>
      </c>
      <c r="E42" s="32"/>
      <c r="F42" s="114">
        <f>ROUND(B42*(1+$F$4),2)</f>
        <v>0</v>
      </c>
      <c r="G42" s="26"/>
      <c r="H42" s="27">
        <f t="shared" si="2"/>
        <v>0</v>
      </c>
      <c r="I42" s="32"/>
      <c r="J42" s="20">
        <f>ROUND(F42*(1+$F$4),2)</f>
        <v>0</v>
      </c>
      <c r="K42" s="26"/>
      <c r="L42" s="27">
        <f t="shared" si="3"/>
        <v>0</v>
      </c>
      <c r="M42" s="32"/>
      <c r="N42" s="20">
        <f>ROUND(J42*(1+$F$4),2)</f>
        <v>0</v>
      </c>
      <c r="O42" s="26"/>
      <c r="P42" s="27">
        <f t="shared" si="4"/>
        <v>0</v>
      </c>
      <c r="Q42" s="32"/>
      <c r="R42" s="20">
        <f>ROUND(N42*(1+$F$4),2)</f>
        <v>0</v>
      </c>
      <c r="S42" s="26"/>
      <c r="T42" s="27">
        <f t="shared" si="5"/>
        <v>0</v>
      </c>
      <c r="U42" s="32"/>
      <c r="V42" s="20">
        <f>ROUND(R42*(1+$F$4),2)</f>
        <v>0</v>
      </c>
      <c r="W42" s="26"/>
      <c r="X42" s="27">
        <f>ROUND(V42/12*W42,0)</f>
        <v>0</v>
      </c>
      <c r="Y42" s="32"/>
      <c r="Z42" s="27">
        <f>ROUND(X42/12*Y42,0)</f>
        <v>0</v>
      </c>
    </row>
    <row r="43" spans="1:26" hidden="1" x14ac:dyDescent="0.25">
      <c r="A43" s="38" t="s">
        <v>6</v>
      </c>
      <c r="B43" s="34"/>
      <c r="C43" s="26"/>
      <c r="D43" s="27">
        <f t="shared" si="1"/>
        <v>0</v>
      </c>
      <c r="E43" s="32"/>
      <c r="F43" s="114"/>
      <c r="G43" s="26"/>
      <c r="H43" s="27">
        <f t="shared" si="2"/>
        <v>0</v>
      </c>
      <c r="I43" s="32"/>
      <c r="J43" s="20"/>
      <c r="K43" s="26"/>
      <c r="L43" s="27">
        <f t="shared" si="3"/>
        <v>0</v>
      </c>
      <c r="M43" s="32"/>
      <c r="O43" s="26"/>
      <c r="P43" s="27">
        <f t="shared" si="4"/>
        <v>0</v>
      </c>
      <c r="Q43" s="32"/>
      <c r="S43" s="26"/>
      <c r="T43" s="27">
        <f t="shared" si="5"/>
        <v>0</v>
      </c>
      <c r="U43" s="32"/>
      <c r="W43" s="26"/>
      <c r="X43" s="27">
        <f t="shared" ref="X43:Z46" si="6">ROUND(V43/12*W43,0)</f>
        <v>0</v>
      </c>
      <c r="Y43" s="32"/>
      <c r="Z43" s="27">
        <f t="shared" si="6"/>
        <v>0</v>
      </c>
    </row>
    <row r="44" spans="1:26" hidden="1" x14ac:dyDescent="0.25">
      <c r="A44" s="38" t="s">
        <v>9</v>
      </c>
      <c r="B44" s="34"/>
      <c r="C44" s="26"/>
      <c r="D44" s="27">
        <f t="shared" si="1"/>
        <v>0</v>
      </c>
      <c r="E44" s="32"/>
      <c r="F44" s="114"/>
      <c r="G44" s="26"/>
      <c r="H44" s="27">
        <f t="shared" si="2"/>
        <v>0</v>
      </c>
      <c r="I44" s="32"/>
      <c r="J44" s="20"/>
      <c r="K44" s="26"/>
      <c r="L44" s="27">
        <f t="shared" si="3"/>
        <v>0</v>
      </c>
      <c r="M44" s="32"/>
      <c r="O44" s="26"/>
      <c r="P44" s="27">
        <f t="shared" si="4"/>
        <v>0</v>
      </c>
      <c r="Q44" s="32"/>
      <c r="S44" s="26"/>
      <c r="T44" s="27">
        <f t="shared" si="5"/>
        <v>0</v>
      </c>
      <c r="U44" s="32"/>
      <c r="W44" s="26"/>
      <c r="X44" s="27">
        <f t="shared" si="6"/>
        <v>0</v>
      </c>
      <c r="Y44" s="32"/>
      <c r="Z44" s="27">
        <f t="shared" si="6"/>
        <v>0</v>
      </c>
    </row>
    <row r="45" spans="1:26" hidden="1" x14ac:dyDescent="0.25">
      <c r="A45" s="38" t="s">
        <v>10</v>
      </c>
      <c r="B45" s="34"/>
      <c r="C45" s="26"/>
      <c r="D45" s="27">
        <f t="shared" si="1"/>
        <v>0</v>
      </c>
      <c r="E45" s="32"/>
      <c r="F45" s="114"/>
      <c r="G45" s="26"/>
      <c r="H45" s="27">
        <f t="shared" si="2"/>
        <v>0</v>
      </c>
      <c r="I45" s="32"/>
      <c r="J45" s="20"/>
      <c r="K45" s="26"/>
      <c r="L45" s="27">
        <f t="shared" si="3"/>
        <v>0</v>
      </c>
      <c r="M45" s="32"/>
      <c r="O45" s="26"/>
      <c r="P45" s="27">
        <f t="shared" si="4"/>
        <v>0</v>
      </c>
      <c r="Q45" s="32"/>
      <c r="S45" s="26"/>
      <c r="T45" s="27">
        <f t="shared" si="5"/>
        <v>0</v>
      </c>
      <c r="U45" s="32"/>
      <c r="W45" s="26"/>
      <c r="X45" s="27">
        <f t="shared" si="6"/>
        <v>0</v>
      </c>
      <c r="Y45" s="32"/>
      <c r="Z45" s="27">
        <f t="shared" si="6"/>
        <v>0</v>
      </c>
    </row>
    <row r="46" spans="1:26" hidden="1" x14ac:dyDescent="0.25">
      <c r="A46" s="38" t="s">
        <v>11</v>
      </c>
      <c r="B46" s="34"/>
      <c r="C46" s="26"/>
      <c r="D46" s="27">
        <f t="shared" si="1"/>
        <v>0</v>
      </c>
      <c r="E46" s="32"/>
      <c r="F46" s="114"/>
      <c r="G46" s="26"/>
      <c r="H46" s="27">
        <f t="shared" si="2"/>
        <v>0</v>
      </c>
      <c r="I46" s="32"/>
      <c r="J46" s="20"/>
      <c r="K46" s="26"/>
      <c r="L46" s="27">
        <f t="shared" si="3"/>
        <v>0</v>
      </c>
      <c r="M46" s="32"/>
      <c r="O46" s="26"/>
      <c r="P46" s="27">
        <f t="shared" si="4"/>
        <v>0</v>
      </c>
      <c r="Q46" s="32"/>
      <c r="S46" s="26"/>
      <c r="T46" s="27">
        <f t="shared" si="5"/>
        <v>0</v>
      </c>
      <c r="U46" s="32"/>
      <c r="W46" s="26"/>
      <c r="X46" s="27">
        <f t="shared" si="6"/>
        <v>0</v>
      </c>
      <c r="Y46" s="32"/>
      <c r="Z46" s="27">
        <f t="shared" si="6"/>
        <v>0</v>
      </c>
    </row>
    <row r="47" spans="1:26" x14ac:dyDescent="0.25">
      <c r="A47" s="38" t="s">
        <v>20</v>
      </c>
      <c r="B47" s="34"/>
      <c r="C47" s="26"/>
      <c r="D47" s="27">
        <f t="shared" si="1"/>
        <v>0</v>
      </c>
      <c r="E47" s="32"/>
      <c r="F47" s="114">
        <f>ROUND(B47*(1+$F$4),2)</f>
        <v>0</v>
      </c>
      <c r="G47" s="26"/>
      <c r="H47" s="27"/>
      <c r="I47" s="32"/>
      <c r="J47" s="20"/>
      <c r="K47" s="26"/>
      <c r="L47" s="27"/>
      <c r="M47" s="32"/>
      <c r="O47" s="26"/>
      <c r="P47" s="27"/>
      <c r="Q47" s="32"/>
      <c r="S47" s="26"/>
      <c r="T47" s="27"/>
      <c r="U47" s="32"/>
      <c r="W47" s="26"/>
      <c r="X47" s="27"/>
      <c r="Y47" s="32"/>
      <c r="Z47" s="27"/>
    </row>
    <row r="48" spans="1:26" hidden="1" x14ac:dyDescent="0.25">
      <c r="A48" s="38" t="s">
        <v>21</v>
      </c>
      <c r="B48" s="34"/>
      <c r="C48" s="26"/>
      <c r="D48" s="27"/>
      <c r="E48" s="32"/>
      <c r="F48" s="114"/>
      <c r="G48" s="26"/>
      <c r="H48" s="27"/>
      <c r="I48" s="32"/>
      <c r="J48" s="20"/>
      <c r="K48" s="26"/>
      <c r="L48" s="27"/>
      <c r="M48" s="32"/>
      <c r="O48" s="26"/>
      <c r="P48" s="27"/>
      <c r="Q48" s="32"/>
      <c r="S48" s="26"/>
      <c r="T48" s="27"/>
      <c r="U48" s="32"/>
      <c r="W48" s="26"/>
      <c r="X48" s="27"/>
      <c r="Y48" s="32"/>
      <c r="Z48" s="27"/>
    </row>
    <row r="49" spans="1:26" hidden="1" x14ac:dyDescent="0.25">
      <c r="A49" s="38" t="s">
        <v>22</v>
      </c>
      <c r="B49" s="34"/>
      <c r="C49" s="26"/>
      <c r="D49" s="27"/>
      <c r="E49" s="32"/>
      <c r="F49" s="114"/>
      <c r="G49" s="26"/>
      <c r="H49" s="27"/>
      <c r="I49" s="32"/>
      <c r="J49" s="20"/>
      <c r="K49" s="26"/>
      <c r="L49" s="27"/>
      <c r="M49" s="32"/>
      <c r="O49" s="26"/>
      <c r="P49" s="27"/>
      <c r="Q49" s="32"/>
      <c r="S49" s="26"/>
      <c r="T49" s="27"/>
      <c r="U49" s="32"/>
      <c r="W49" s="26"/>
      <c r="X49" s="27"/>
      <c r="Y49" s="32"/>
      <c r="Z49" s="27"/>
    </row>
    <row r="50" spans="1:26" ht="3" customHeight="1" x14ac:dyDescent="0.25">
      <c r="A50" s="38"/>
      <c r="B50" s="20"/>
      <c r="C50" s="15"/>
      <c r="D50" s="29"/>
      <c r="E50" s="32"/>
      <c r="F50" s="114"/>
      <c r="G50" s="15"/>
      <c r="H50" s="29"/>
      <c r="I50" s="32"/>
      <c r="J50" s="20"/>
      <c r="K50" s="15"/>
      <c r="L50" s="29"/>
      <c r="M50" s="32"/>
      <c r="O50" s="15"/>
      <c r="P50" s="29"/>
      <c r="Q50" s="32"/>
      <c r="S50" s="15"/>
      <c r="T50" s="29"/>
      <c r="U50" s="32"/>
      <c r="W50" s="15"/>
      <c r="X50" s="29"/>
      <c r="Y50" s="32"/>
      <c r="Z50" s="29"/>
    </row>
    <row r="51" spans="1:26" x14ac:dyDescent="0.25">
      <c r="A51" s="38" t="s">
        <v>69</v>
      </c>
      <c r="B51" s="20"/>
      <c r="C51" s="15"/>
      <c r="D51" s="27">
        <f>ROUND(SUM(D41:D50),0)</f>
        <v>0</v>
      </c>
      <c r="E51" s="32"/>
      <c r="F51" s="114"/>
      <c r="G51" s="15"/>
      <c r="H51" s="27">
        <f>ROUND(SUM(H41:H50),0)</f>
        <v>0</v>
      </c>
      <c r="I51" s="32"/>
      <c r="J51" s="20"/>
      <c r="K51" s="15"/>
      <c r="L51" s="27">
        <f>ROUND(SUM(L41:L50),0)</f>
        <v>0</v>
      </c>
      <c r="M51" s="32"/>
      <c r="O51" s="15"/>
      <c r="P51" s="27">
        <f>ROUND(SUM(P41:P50),0)</f>
        <v>0</v>
      </c>
      <c r="Q51" s="32"/>
      <c r="S51" s="15"/>
      <c r="T51" s="27">
        <f>ROUND(SUM(T41:T50),0)</f>
        <v>0</v>
      </c>
      <c r="U51" s="32"/>
      <c r="W51" s="15"/>
      <c r="X51" s="27">
        <f>ROUND(SUM(X41:X50),0)</f>
        <v>0</v>
      </c>
      <c r="Y51" s="32"/>
      <c r="Z51" s="27">
        <f>ROUND(SUM(Z41:Z50),0)</f>
        <v>0</v>
      </c>
    </row>
    <row r="52" spans="1:26" ht="6" customHeight="1" x14ac:dyDescent="0.25">
      <c r="A52" s="38"/>
      <c r="B52" s="20"/>
      <c r="C52" s="15"/>
      <c r="D52" s="27"/>
      <c r="E52" s="32"/>
      <c r="F52" s="114"/>
      <c r="G52" s="15"/>
      <c r="H52" s="27"/>
      <c r="I52" s="32"/>
      <c r="J52" s="20"/>
      <c r="K52" s="15"/>
      <c r="L52" s="27"/>
      <c r="M52" s="32"/>
      <c r="O52" s="15"/>
      <c r="P52" s="27"/>
      <c r="Q52" s="32"/>
      <c r="S52" s="15"/>
      <c r="T52" s="27"/>
      <c r="U52" s="32"/>
      <c r="W52" s="15"/>
      <c r="X52" s="27"/>
      <c r="Y52" s="32"/>
      <c r="Z52" s="27"/>
    </row>
    <row r="53" spans="1:26" x14ac:dyDescent="0.25">
      <c r="A53" s="39" t="s">
        <v>70</v>
      </c>
      <c r="B53" s="33" t="s">
        <v>56</v>
      </c>
      <c r="C53" s="23" t="s">
        <v>62</v>
      </c>
      <c r="D53" s="27"/>
      <c r="E53" s="32"/>
      <c r="F53" s="40" t="s">
        <v>56</v>
      </c>
      <c r="G53" s="23" t="s">
        <v>62</v>
      </c>
      <c r="H53" s="27"/>
      <c r="I53" s="32"/>
      <c r="J53" s="23" t="s">
        <v>56</v>
      </c>
      <c r="K53" s="23" t="s">
        <v>62</v>
      </c>
      <c r="L53" s="27"/>
      <c r="M53" s="32"/>
      <c r="N53" s="23" t="s">
        <v>56</v>
      </c>
      <c r="O53" s="23" t="s">
        <v>62</v>
      </c>
      <c r="P53" s="27"/>
      <c r="Q53" s="32"/>
      <c r="R53" s="23" t="s">
        <v>56</v>
      </c>
      <c r="S53" s="23" t="s">
        <v>62</v>
      </c>
      <c r="T53" s="27"/>
      <c r="U53" s="32"/>
      <c r="V53" s="23" t="s">
        <v>56</v>
      </c>
      <c r="W53" s="23" t="s">
        <v>62</v>
      </c>
      <c r="X53" s="27"/>
      <c r="Y53" s="32"/>
      <c r="Z53" s="27"/>
    </row>
    <row r="54" spans="1:26" hidden="1" x14ac:dyDescent="0.25">
      <c r="A54" s="38" t="s">
        <v>71</v>
      </c>
      <c r="B54" s="34"/>
      <c r="C54" s="26"/>
      <c r="D54" s="27">
        <f>ROUND(B54/12*C54,0)</f>
        <v>0</v>
      </c>
      <c r="E54" s="32"/>
      <c r="F54" s="114">
        <f>ROUND(B54*(1+$F$4),2)</f>
        <v>0</v>
      </c>
      <c r="G54" s="26"/>
      <c r="H54" s="27">
        <f>ROUND(F54/12*G54,0)</f>
        <v>0</v>
      </c>
      <c r="I54" s="32"/>
      <c r="J54" s="20">
        <f>ROUND(F54*(1+$F$4),2)</f>
        <v>0</v>
      </c>
      <c r="K54" s="26"/>
      <c r="L54" s="27">
        <f>ROUND(J54/12*K54,0)</f>
        <v>0</v>
      </c>
      <c r="M54" s="32"/>
      <c r="N54" s="20">
        <f>ROUND(J54*(1+$F$4),2)</f>
        <v>0</v>
      </c>
      <c r="O54" s="26"/>
      <c r="P54" s="27">
        <f>ROUND(N54/12*O54,0)</f>
        <v>0</v>
      </c>
      <c r="Q54" s="32"/>
      <c r="R54" s="20">
        <f>ROUND(N54*(1+$F$4),2)</f>
        <v>0</v>
      </c>
      <c r="S54" s="26"/>
      <c r="T54" s="27">
        <f>ROUND(R54/12*S54,0)</f>
        <v>0</v>
      </c>
      <c r="U54" s="32"/>
      <c r="V54" s="20">
        <f>ROUND(R54*(1+$F$4),2)</f>
        <v>0</v>
      </c>
      <c r="W54" s="26"/>
      <c r="X54" s="27">
        <f>ROUND(V54/12*W54,0)</f>
        <v>0</v>
      </c>
      <c r="Y54" s="32"/>
      <c r="Z54" s="27">
        <f>ROUND(X54/12*Y54,0)</f>
        <v>0</v>
      </c>
    </row>
    <row r="55" spans="1:26" hidden="1" x14ac:dyDescent="0.25">
      <c r="A55" s="38" t="s">
        <v>72</v>
      </c>
      <c r="B55" s="34"/>
      <c r="C55" s="26"/>
      <c r="D55" s="27">
        <f>ROUND(B55/12*C55,0)</f>
        <v>0</v>
      </c>
      <c r="E55" s="32"/>
      <c r="F55" s="114">
        <f>ROUND(B55*(1+$F$4),2)</f>
        <v>0</v>
      </c>
      <c r="G55" s="26"/>
      <c r="H55" s="27">
        <f>ROUND(F55/12*G55,0)</f>
        <v>0</v>
      </c>
      <c r="I55" s="32"/>
      <c r="J55" s="20">
        <f>ROUND(F55*(1+$F$4),2)</f>
        <v>0</v>
      </c>
      <c r="K55" s="26"/>
      <c r="L55" s="27">
        <f>ROUND(J55/12*K55,0)</f>
        <v>0</v>
      </c>
      <c r="M55" s="32"/>
      <c r="N55" s="20">
        <f>ROUND(J55*(1+$F$4),2)</f>
        <v>0</v>
      </c>
      <c r="O55" s="26"/>
      <c r="P55" s="27">
        <f>ROUND(N55/12*O55,0)</f>
        <v>0</v>
      </c>
      <c r="Q55" s="32"/>
      <c r="R55" s="20">
        <f>ROUND(N55*(1+$F$4),2)</f>
        <v>0</v>
      </c>
      <c r="S55" s="26"/>
      <c r="T55" s="27">
        <f>ROUND(R55/12*S55,0)</f>
        <v>0</v>
      </c>
      <c r="U55" s="32"/>
      <c r="V55" s="20">
        <f>ROUND(R55*(1+$F$4),2)</f>
        <v>0</v>
      </c>
      <c r="W55" s="26"/>
      <c r="X55" s="27">
        <f>ROUND(V55/12*W55,0)</f>
        <v>0</v>
      </c>
      <c r="Y55" s="32"/>
      <c r="Z55" s="27">
        <f>ROUND(X55/12*Y55,0)</f>
        <v>0</v>
      </c>
    </row>
    <row r="56" spans="1:26" hidden="1" x14ac:dyDescent="0.25">
      <c r="A56" s="38" t="s">
        <v>12</v>
      </c>
      <c r="B56" s="34"/>
      <c r="C56" s="26"/>
      <c r="D56" s="27">
        <f t="shared" ref="D56:D63" si="7">ROUND(B56/12*C56,0)</f>
        <v>0</v>
      </c>
      <c r="E56" s="32"/>
      <c r="F56" s="114"/>
      <c r="G56" s="26"/>
      <c r="H56" s="27">
        <f t="shared" ref="H56:H63" si="8">ROUND(F56/12*G56,0)</f>
        <v>0</v>
      </c>
      <c r="I56" s="32"/>
      <c r="J56" s="20"/>
      <c r="K56" s="26"/>
      <c r="L56" s="27">
        <f t="shared" ref="L56:L63" si="9">ROUND(J56/12*K56,0)</f>
        <v>0</v>
      </c>
      <c r="M56" s="32"/>
      <c r="O56" s="26"/>
      <c r="P56" s="27">
        <f t="shared" ref="P56:P63" si="10">ROUND(N56/12*O56,0)</f>
        <v>0</v>
      </c>
      <c r="Q56" s="32"/>
      <c r="S56" s="26"/>
      <c r="T56" s="27">
        <f t="shared" ref="T56:T63" si="11">ROUND(R56/12*S56,0)</f>
        <v>0</v>
      </c>
      <c r="U56" s="32"/>
      <c r="W56" s="26"/>
      <c r="X56" s="27">
        <f t="shared" ref="X56:Z63" si="12">ROUND(V56/12*W56,0)</f>
        <v>0</v>
      </c>
      <c r="Y56" s="32"/>
      <c r="Z56" s="27">
        <f t="shared" si="12"/>
        <v>0</v>
      </c>
    </row>
    <row r="57" spans="1:26" hidden="1" x14ac:dyDescent="0.25">
      <c r="A57" s="38" t="s">
        <v>13</v>
      </c>
      <c r="B57" s="34"/>
      <c r="C57" s="26"/>
      <c r="D57" s="27">
        <f t="shared" si="7"/>
        <v>0</v>
      </c>
      <c r="E57" s="32"/>
      <c r="F57" s="114"/>
      <c r="G57" s="26"/>
      <c r="H57" s="27">
        <f t="shared" si="8"/>
        <v>0</v>
      </c>
      <c r="I57" s="32"/>
      <c r="J57" s="20"/>
      <c r="K57" s="26"/>
      <c r="L57" s="27">
        <f t="shared" si="9"/>
        <v>0</v>
      </c>
      <c r="M57" s="32"/>
      <c r="O57" s="26"/>
      <c r="P57" s="27">
        <f t="shared" si="10"/>
        <v>0</v>
      </c>
      <c r="Q57" s="32"/>
      <c r="S57" s="26"/>
      <c r="T57" s="27">
        <f t="shared" si="11"/>
        <v>0</v>
      </c>
      <c r="U57" s="32"/>
      <c r="W57" s="26"/>
      <c r="X57" s="27">
        <f t="shared" si="12"/>
        <v>0</v>
      </c>
      <c r="Y57" s="32"/>
      <c r="Z57" s="27">
        <f t="shared" si="12"/>
        <v>0</v>
      </c>
    </row>
    <row r="58" spans="1:26" hidden="1" x14ac:dyDescent="0.25">
      <c r="A58" s="38" t="s">
        <v>14</v>
      </c>
      <c r="B58" s="34"/>
      <c r="C58" s="26"/>
      <c r="D58" s="27">
        <f t="shared" si="7"/>
        <v>0</v>
      </c>
      <c r="E58" s="32"/>
      <c r="F58" s="114"/>
      <c r="G58" s="26"/>
      <c r="H58" s="27">
        <f t="shared" si="8"/>
        <v>0</v>
      </c>
      <c r="I58" s="32"/>
      <c r="J58" s="20"/>
      <c r="K58" s="26"/>
      <c r="L58" s="27">
        <f t="shared" si="9"/>
        <v>0</v>
      </c>
      <c r="M58" s="32"/>
      <c r="O58" s="26"/>
      <c r="P58" s="27">
        <f t="shared" si="10"/>
        <v>0</v>
      </c>
      <c r="Q58" s="32"/>
      <c r="S58" s="26"/>
      <c r="T58" s="27">
        <f t="shared" si="11"/>
        <v>0</v>
      </c>
      <c r="U58" s="32"/>
      <c r="W58" s="26"/>
      <c r="X58" s="27">
        <f t="shared" si="12"/>
        <v>0</v>
      </c>
      <c r="Y58" s="32"/>
      <c r="Z58" s="27">
        <f t="shared" si="12"/>
        <v>0</v>
      </c>
    </row>
    <row r="59" spans="1:26" x14ac:dyDescent="0.25">
      <c r="A59" s="38" t="s">
        <v>15</v>
      </c>
      <c r="B59" s="34"/>
      <c r="C59" s="26"/>
      <c r="D59" s="27">
        <f t="shared" si="7"/>
        <v>0</v>
      </c>
      <c r="E59" s="32"/>
      <c r="F59" s="114">
        <f>ROUND(B59*(1+$F$4),2)</f>
        <v>0</v>
      </c>
      <c r="G59" s="26"/>
      <c r="H59" s="27">
        <f t="shared" si="8"/>
        <v>0</v>
      </c>
      <c r="I59" s="32"/>
      <c r="J59" s="20"/>
      <c r="K59" s="26"/>
      <c r="L59" s="27">
        <f t="shared" si="9"/>
        <v>0</v>
      </c>
      <c r="M59" s="32"/>
      <c r="O59" s="26"/>
      <c r="P59" s="27">
        <f t="shared" si="10"/>
        <v>0</v>
      </c>
      <c r="Q59" s="32"/>
      <c r="S59" s="26"/>
      <c r="T59" s="27">
        <f t="shared" si="11"/>
        <v>0</v>
      </c>
      <c r="U59" s="32"/>
      <c r="W59" s="26"/>
      <c r="X59" s="27">
        <f t="shared" si="12"/>
        <v>0</v>
      </c>
      <c r="Y59" s="32"/>
      <c r="Z59" s="27">
        <f t="shared" si="12"/>
        <v>0</v>
      </c>
    </row>
    <row r="60" spans="1:26" hidden="1" x14ac:dyDescent="0.25">
      <c r="A60" s="38" t="s">
        <v>16</v>
      </c>
      <c r="B60" s="34"/>
      <c r="C60" s="26"/>
      <c r="D60" s="27">
        <f t="shared" si="7"/>
        <v>0</v>
      </c>
      <c r="E60" s="32"/>
      <c r="F60" s="114"/>
      <c r="G60" s="26"/>
      <c r="H60" s="27">
        <f t="shared" si="8"/>
        <v>0</v>
      </c>
      <c r="I60" s="32"/>
      <c r="J60" s="20"/>
      <c r="K60" s="26"/>
      <c r="L60" s="27">
        <f t="shared" si="9"/>
        <v>0</v>
      </c>
      <c r="M60" s="32"/>
      <c r="O60" s="26"/>
      <c r="P60" s="27">
        <f t="shared" si="10"/>
        <v>0</v>
      </c>
      <c r="Q60" s="32"/>
      <c r="S60" s="26"/>
      <c r="T60" s="27">
        <f t="shared" si="11"/>
        <v>0</v>
      </c>
      <c r="U60" s="32"/>
      <c r="W60" s="26"/>
      <c r="X60" s="27">
        <f t="shared" si="12"/>
        <v>0</v>
      </c>
      <c r="Y60" s="32"/>
      <c r="Z60" s="27">
        <f t="shared" si="12"/>
        <v>0</v>
      </c>
    </row>
    <row r="61" spans="1:26" hidden="1" x14ac:dyDescent="0.25">
      <c r="A61" s="38" t="s">
        <v>17</v>
      </c>
      <c r="B61" s="34"/>
      <c r="C61" s="26"/>
      <c r="D61" s="27">
        <f t="shared" si="7"/>
        <v>0</v>
      </c>
      <c r="E61" s="32"/>
      <c r="F61" s="114"/>
      <c r="G61" s="26"/>
      <c r="H61" s="27">
        <f t="shared" si="8"/>
        <v>0</v>
      </c>
      <c r="I61" s="32"/>
      <c r="J61" s="20"/>
      <c r="K61" s="26"/>
      <c r="L61" s="27">
        <f t="shared" si="9"/>
        <v>0</v>
      </c>
      <c r="M61" s="32"/>
      <c r="O61" s="26"/>
      <c r="P61" s="27">
        <f t="shared" si="10"/>
        <v>0</v>
      </c>
      <c r="Q61" s="32"/>
      <c r="S61" s="26"/>
      <c r="T61" s="27">
        <f t="shared" si="11"/>
        <v>0</v>
      </c>
      <c r="U61" s="32"/>
      <c r="W61" s="26"/>
      <c r="X61" s="27">
        <f t="shared" si="12"/>
        <v>0</v>
      </c>
      <c r="Y61" s="32"/>
      <c r="Z61" s="27">
        <f t="shared" si="12"/>
        <v>0</v>
      </c>
    </row>
    <row r="62" spans="1:26" hidden="1" x14ac:dyDescent="0.25">
      <c r="A62" s="38" t="s">
        <v>18</v>
      </c>
      <c r="B62" s="34"/>
      <c r="C62" s="26"/>
      <c r="D62" s="27">
        <f t="shared" si="7"/>
        <v>0</v>
      </c>
      <c r="E62" s="32"/>
      <c r="F62" s="114"/>
      <c r="G62" s="26"/>
      <c r="H62" s="27">
        <f t="shared" si="8"/>
        <v>0</v>
      </c>
      <c r="I62" s="32"/>
      <c r="J62" s="20"/>
      <c r="K62" s="26"/>
      <c r="L62" s="27">
        <f t="shared" si="9"/>
        <v>0</v>
      </c>
      <c r="M62" s="32"/>
      <c r="O62" s="26"/>
      <c r="P62" s="27">
        <f t="shared" si="10"/>
        <v>0</v>
      </c>
      <c r="Q62" s="32"/>
      <c r="S62" s="26"/>
      <c r="T62" s="27">
        <f t="shared" si="11"/>
        <v>0</v>
      </c>
      <c r="U62" s="32"/>
      <c r="W62" s="26"/>
      <c r="X62" s="27">
        <f t="shared" si="12"/>
        <v>0</v>
      </c>
      <c r="Y62" s="32"/>
      <c r="Z62" s="27">
        <f t="shared" si="12"/>
        <v>0</v>
      </c>
    </row>
    <row r="63" spans="1:26" hidden="1" x14ac:dyDescent="0.25">
      <c r="A63" s="38" t="s">
        <v>19</v>
      </c>
      <c r="B63" s="34"/>
      <c r="C63" s="26"/>
      <c r="D63" s="27">
        <f t="shared" si="7"/>
        <v>0</v>
      </c>
      <c r="E63" s="32"/>
      <c r="F63" s="114"/>
      <c r="G63" s="26"/>
      <c r="H63" s="27">
        <f t="shared" si="8"/>
        <v>0</v>
      </c>
      <c r="I63" s="32"/>
      <c r="J63" s="20"/>
      <c r="K63" s="26"/>
      <c r="L63" s="27">
        <f t="shared" si="9"/>
        <v>0</v>
      </c>
      <c r="M63" s="32"/>
      <c r="O63" s="26"/>
      <c r="P63" s="27">
        <f t="shared" si="10"/>
        <v>0</v>
      </c>
      <c r="Q63" s="32"/>
      <c r="S63" s="26"/>
      <c r="T63" s="27">
        <f t="shared" si="11"/>
        <v>0</v>
      </c>
      <c r="U63" s="32"/>
      <c r="W63" s="26"/>
      <c r="X63" s="27">
        <f t="shared" si="12"/>
        <v>0</v>
      </c>
      <c r="Y63" s="32"/>
      <c r="Z63" s="27">
        <f t="shared" si="12"/>
        <v>0</v>
      </c>
    </row>
    <row r="64" spans="1:26" ht="3" customHeight="1" x14ac:dyDescent="0.25">
      <c r="A64" s="38"/>
      <c r="B64" s="20"/>
      <c r="C64" s="15"/>
      <c r="D64" s="29"/>
      <c r="E64" s="32"/>
      <c r="F64" s="114"/>
      <c r="G64" s="15"/>
      <c r="H64" s="29"/>
      <c r="I64" s="32"/>
      <c r="J64" s="20"/>
      <c r="K64" s="15"/>
      <c r="L64" s="29"/>
      <c r="M64" s="32"/>
      <c r="O64" s="15"/>
      <c r="P64" s="29"/>
      <c r="Q64" s="32"/>
      <c r="S64" s="15"/>
      <c r="T64" s="29"/>
      <c r="U64" s="32"/>
      <c r="W64" s="15"/>
      <c r="X64" s="29"/>
      <c r="Y64" s="32"/>
      <c r="Z64" s="29"/>
    </row>
    <row r="65" spans="1:26" x14ac:dyDescent="0.25">
      <c r="A65" s="38" t="s">
        <v>73</v>
      </c>
      <c r="B65" s="20"/>
      <c r="C65" s="15"/>
      <c r="D65" s="27">
        <f>ROUND(SUM(D54:D64),0)</f>
        <v>0</v>
      </c>
      <c r="E65" s="32"/>
      <c r="F65" s="114"/>
      <c r="G65" s="15"/>
      <c r="H65" s="27">
        <f>ROUND(SUM(H54:H64),0)</f>
        <v>0</v>
      </c>
      <c r="I65" s="32"/>
      <c r="J65" s="20"/>
      <c r="K65" s="15"/>
      <c r="L65" s="27">
        <f>ROUND(SUM(L54:L64),0)</f>
        <v>0</v>
      </c>
      <c r="M65" s="32"/>
      <c r="O65" s="15"/>
      <c r="P65" s="27">
        <f>ROUND(SUM(P54:P64),0)</f>
        <v>0</v>
      </c>
      <c r="Q65" s="32"/>
      <c r="S65" s="15"/>
      <c r="T65" s="27">
        <f>ROUND(SUM(T54:T64),0)</f>
        <v>0</v>
      </c>
      <c r="U65" s="32"/>
      <c r="W65" s="15"/>
      <c r="X65" s="27">
        <f>ROUND(SUM(X54:X64),0)</f>
        <v>0</v>
      </c>
      <c r="Y65" s="32"/>
      <c r="Z65" s="27">
        <f>ROUND(SUM(Z54:Z64),0)</f>
        <v>0</v>
      </c>
    </row>
    <row r="66" spans="1:26" ht="6" customHeight="1" x14ac:dyDescent="0.25">
      <c r="A66" s="38"/>
      <c r="B66" s="20"/>
      <c r="C66" s="15"/>
      <c r="D66" s="27"/>
      <c r="E66" s="32"/>
      <c r="F66" s="114"/>
      <c r="G66" s="15"/>
      <c r="H66" s="27"/>
      <c r="I66" s="32"/>
      <c r="J66" s="20"/>
      <c r="K66" s="15"/>
      <c r="L66" s="27"/>
      <c r="M66" s="32"/>
      <c r="O66" s="15"/>
      <c r="P66" s="27"/>
      <c r="Q66" s="32"/>
      <c r="S66" s="15"/>
      <c r="T66" s="27"/>
      <c r="U66" s="32"/>
      <c r="W66" s="15"/>
      <c r="X66" s="27"/>
      <c r="Y66" s="32"/>
      <c r="Z66" s="27"/>
    </row>
    <row r="67" spans="1:26" x14ac:dyDescent="0.25">
      <c r="A67" s="22" t="s">
        <v>74</v>
      </c>
      <c r="B67" s="33" t="s">
        <v>75</v>
      </c>
      <c r="C67" s="40" t="s">
        <v>62</v>
      </c>
      <c r="D67" s="27"/>
      <c r="E67" s="32"/>
      <c r="F67" s="40" t="s">
        <v>75</v>
      </c>
      <c r="G67" s="40" t="s">
        <v>62</v>
      </c>
      <c r="I67" s="32"/>
      <c r="J67" s="33" t="s">
        <v>75</v>
      </c>
      <c r="K67" s="40" t="s">
        <v>62</v>
      </c>
      <c r="L67" s="27"/>
      <c r="M67" s="32"/>
      <c r="N67" s="33" t="s">
        <v>75</v>
      </c>
      <c r="O67" s="40" t="s">
        <v>62</v>
      </c>
      <c r="P67" s="27"/>
      <c r="Q67" s="32"/>
      <c r="R67" s="33" t="s">
        <v>75</v>
      </c>
      <c r="S67" s="40" t="s">
        <v>62</v>
      </c>
      <c r="T67" s="27"/>
      <c r="U67" s="32"/>
      <c r="V67" s="33" t="s">
        <v>75</v>
      </c>
      <c r="W67" s="40" t="s">
        <v>62</v>
      </c>
      <c r="X67" s="27"/>
      <c r="Y67" s="32"/>
      <c r="Z67" s="20"/>
    </row>
    <row r="68" spans="1:26" x14ac:dyDescent="0.25">
      <c r="A68" s="3" t="s">
        <v>76</v>
      </c>
      <c r="B68" s="41"/>
      <c r="C68" s="42"/>
      <c r="D68" s="43">
        <f>ROUND(B68*C68,0)</f>
        <v>0</v>
      </c>
      <c r="E68" s="32"/>
      <c r="F68" s="114">
        <f>ROUND(B68*(1+$F$4),2)</f>
        <v>0</v>
      </c>
      <c r="G68" s="42"/>
      <c r="H68" s="43">
        <f>ROUND(F68*G68,0)</f>
        <v>0</v>
      </c>
      <c r="I68" s="32"/>
      <c r="J68" s="44">
        <f>ROUND(F68*(1+$F$4),2)</f>
        <v>0</v>
      </c>
      <c r="K68" s="42"/>
      <c r="L68" s="43">
        <f>ROUND(J68*K68,0)</f>
        <v>0</v>
      </c>
      <c r="M68" s="32"/>
      <c r="N68" s="44">
        <f>ROUND(J68*(1+$F$4),2)</f>
        <v>0</v>
      </c>
      <c r="O68" s="42"/>
      <c r="P68" s="43">
        <f>ROUND(N68*O68,0)</f>
        <v>0</v>
      </c>
      <c r="Q68" s="32"/>
      <c r="R68" s="44">
        <f>ROUND(N68*(1+$F$4),2)</f>
        <v>0</v>
      </c>
      <c r="S68" s="42"/>
      <c r="T68" s="43">
        <f>ROUND(R68*S68,0)</f>
        <v>0</v>
      </c>
      <c r="U68" s="32"/>
      <c r="V68" s="44">
        <f>ROUND(R68*(1+$F$4),2)</f>
        <v>0</v>
      </c>
      <c r="W68" s="42"/>
      <c r="X68" s="43">
        <f>ROUND(V68*W68,0)</f>
        <v>0</v>
      </c>
      <c r="Y68" s="32"/>
      <c r="Z68" s="20">
        <f>ROUND(D68+H68+L68+P68+T68+X68,0)</f>
        <v>0</v>
      </c>
    </row>
    <row r="69" spans="1:26" x14ac:dyDescent="0.25">
      <c r="A69" s="3" t="s">
        <v>77</v>
      </c>
      <c r="B69" s="41"/>
      <c r="C69" s="42"/>
      <c r="D69" s="43">
        <f>ROUND(B69*C69,0)</f>
        <v>0</v>
      </c>
      <c r="E69" s="32"/>
      <c r="F69" s="114">
        <f>ROUND(B69*(1+$F$4),2)</f>
        <v>0</v>
      </c>
      <c r="G69" s="42"/>
      <c r="H69" s="43">
        <f>ROUND(F69*G69,0)</f>
        <v>0</v>
      </c>
      <c r="I69" s="32"/>
      <c r="J69" s="44">
        <f>ROUND(F69*(1+$F$4),2)</f>
        <v>0</v>
      </c>
      <c r="K69" s="42"/>
      <c r="L69" s="43">
        <f>ROUND(J69*K69,0)</f>
        <v>0</v>
      </c>
      <c r="M69" s="32"/>
      <c r="N69" s="44">
        <f>ROUND(J69*(1+$F$4),2)</f>
        <v>0</v>
      </c>
      <c r="O69" s="42"/>
      <c r="P69" s="43">
        <f>ROUND(N69*O69,0)</f>
        <v>0</v>
      </c>
      <c r="Q69" s="32"/>
      <c r="R69" s="44">
        <f>ROUND(N69*(1+$F$4),2)</f>
        <v>0</v>
      </c>
      <c r="S69" s="42"/>
      <c r="T69" s="43">
        <f>ROUND(R69*S69,0)</f>
        <v>0</v>
      </c>
      <c r="U69" s="32"/>
      <c r="V69" s="44">
        <f>ROUND(R69*(1+$F$4),2)</f>
        <v>0</v>
      </c>
      <c r="W69" s="42"/>
      <c r="X69" s="43">
        <f>ROUND(V69*W69,0)</f>
        <v>0</v>
      </c>
      <c r="Y69" s="32"/>
      <c r="Z69" s="20">
        <f>ROUND(D69+H69+L69+P69+T69+X69,0)</f>
        <v>0</v>
      </c>
    </row>
    <row r="70" spans="1:26" ht="3" customHeight="1" x14ac:dyDescent="0.25">
      <c r="B70" s="33"/>
      <c r="C70" s="40"/>
      <c r="D70" s="29"/>
      <c r="E70" s="32"/>
      <c r="F70" s="33"/>
      <c r="G70" s="40"/>
      <c r="H70" s="29"/>
      <c r="I70" s="32"/>
      <c r="J70" s="33"/>
      <c r="K70" s="40"/>
      <c r="L70" s="29"/>
      <c r="M70" s="32"/>
      <c r="N70" s="33"/>
      <c r="O70" s="40"/>
      <c r="P70" s="29"/>
      <c r="Q70" s="32"/>
      <c r="R70" s="33"/>
      <c r="S70" s="40"/>
      <c r="T70" s="29"/>
      <c r="U70" s="32"/>
      <c r="V70" s="33"/>
      <c r="W70" s="40"/>
      <c r="X70" s="29"/>
      <c r="Y70" s="32"/>
      <c r="Z70" s="29"/>
    </row>
    <row r="71" spans="1:26" x14ac:dyDescent="0.25">
      <c r="A71" s="3" t="s">
        <v>78</v>
      </c>
      <c r="B71" s="44"/>
      <c r="C71" s="45"/>
      <c r="D71" s="27">
        <f>ROUND(SUM(D68:D70),0)</f>
        <v>0</v>
      </c>
      <c r="E71" s="32"/>
      <c r="G71" s="15"/>
      <c r="H71" s="27">
        <f>ROUND(SUM(H68:H70),0)</f>
        <v>0</v>
      </c>
      <c r="I71" s="32"/>
      <c r="J71" s="20"/>
      <c r="K71" s="15"/>
      <c r="L71" s="27">
        <f>ROUND(SUM(L68:L70),0)</f>
        <v>0</v>
      </c>
      <c r="M71" s="32"/>
      <c r="O71" s="15"/>
      <c r="P71" s="27">
        <f>ROUND(SUM(P68:P70),0)</f>
        <v>0</v>
      </c>
      <c r="Q71" s="32"/>
      <c r="S71" s="15"/>
      <c r="T71" s="27">
        <f>ROUND(SUM(T68:T70),0)</f>
        <v>0</v>
      </c>
      <c r="U71" s="32"/>
      <c r="W71" s="15"/>
      <c r="X71" s="27">
        <f>ROUND(SUM(X68:X70),0)</f>
        <v>0</v>
      </c>
      <c r="Y71" s="32"/>
      <c r="Z71" s="27">
        <f>ROUND(SUM(Z68:Z70),0)</f>
        <v>0</v>
      </c>
    </row>
    <row r="72" spans="1:26" ht="6" customHeight="1" x14ac:dyDescent="0.25">
      <c r="B72" s="44"/>
      <c r="C72" s="45"/>
      <c r="D72" s="27"/>
      <c r="E72" s="32"/>
      <c r="G72" s="15"/>
      <c r="H72" s="27"/>
      <c r="I72" s="32"/>
      <c r="J72" s="20"/>
      <c r="K72" s="15"/>
      <c r="L72" s="27"/>
      <c r="M72" s="32"/>
      <c r="O72" s="15"/>
      <c r="P72" s="27"/>
      <c r="Q72" s="32"/>
      <c r="S72" s="15"/>
      <c r="T72" s="27"/>
      <c r="U72" s="32"/>
      <c r="W72" s="15"/>
      <c r="X72" s="27"/>
      <c r="Y72" s="32"/>
      <c r="Z72" s="27"/>
    </row>
    <row r="73" spans="1:26" x14ac:dyDescent="0.25">
      <c r="A73" s="22" t="s">
        <v>79</v>
      </c>
      <c r="B73" s="33" t="s">
        <v>80</v>
      </c>
      <c r="C73" s="40" t="s">
        <v>81</v>
      </c>
      <c r="D73" s="27"/>
      <c r="E73" s="32"/>
      <c r="F73" s="33" t="s">
        <v>80</v>
      </c>
      <c r="G73" s="40" t="s">
        <v>81</v>
      </c>
      <c r="I73" s="32"/>
      <c r="J73" s="33" t="s">
        <v>80</v>
      </c>
      <c r="K73" s="40" t="s">
        <v>81</v>
      </c>
      <c r="L73" s="27"/>
      <c r="M73" s="32"/>
      <c r="N73" s="33" t="s">
        <v>80</v>
      </c>
      <c r="O73" s="40" t="s">
        <v>81</v>
      </c>
      <c r="P73" s="27"/>
      <c r="Q73" s="32"/>
      <c r="R73" s="33" t="s">
        <v>80</v>
      </c>
      <c r="S73" s="40" t="s">
        <v>81</v>
      </c>
      <c r="T73" s="27"/>
      <c r="U73" s="32"/>
      <c r="V73" s="33" t="s">
        <v>80</v>
      </c>
      <c r="W73" s="40" t="s">
        <v>81</v>
      </c>
      <c r="X73" s="27"/>
      <c r="Y73" s="32"/>
      <c r="Z73" s="20"/>
    </row>
    <row r="74" spans="1:26" x14ac:dyDescent="0.25">
      <c r="A74" s="3" t="s">
        <v>82</v>
      </c>
      <c r="B74" s="41"/>
      <c r="C74" s="42"/>
      <c r="D74" s="43">
        <f>ROUND(B74*C74,0)</f>
        <v>0</v>
      </c>
      <c r="E74" s="32"/>
      <c r="F74" s="114">
        <f>ROUND(B74*(1+$F$4),2)</f>
        <v>0</v>
      </c>
      <c r="G74" s="42"/>
      <c r="H74" s="43">
        <f>ROUND(F74*G74,0)</f>
        <v>0</v>
      </c>
      <c r="I74" s="32"/>
      <c r="J74" s="44">
        <f>ROUND(F74*(1+$F$4),2)</f>
        <v>0</v>
      </c>
      <c r="K74" s="42"/>
      <c r="L74" s="43">
        <f>ROUND(J74*K74,0)</f>
        <v>0</v>
      </c>
      <c r="M74" s="32"/>
      <c r="N74" s="44">
        <f>ROUND(J74*(1+$F$4),2)</f>
        <v>0</v>
      </c>
      <c r="O74" s="42"/>
      <c r="P74" s="43">
        <f>ROUND(N74*O74,0)</f>
        <v>0</v>
      </c>
      <c r="Q74" s="32"/>
      <c r="R74" s="44">
        <f>ROUND(N74*(1+$F$4),2)</f>
        <v>0</v>
      </c>
      <c r="S74" s="42"/>
      <c r="T74" s="43">
        <f>ROUND(R74*S74,0)</f>
        <v>0</v>
      </c>
      <c r="U74" s="32"/>
      <c r="V74" s="44">
        <f>ROUND(R74*(1+$F$4),2)</f>
        <v>0</v>
      </c>
      <c r="W74" s="42"/>
      <c r="X74" s="43">
        <f>ROUND(V74*W74,0)</f>
        <v>0</v>
      </c>
      <c r="Y74" s="32"/>
      <c r="Z74" s="20">
        <f>ROUND(D74+H74+L74+P74+T74+X74,0)</f>
        <v>0</v>
      </c>
    </row>
    <row r="75" spans="1:26" x14ac:dyDescent="0.25">
      <c r="A75" s="3" t="s">
        <v>83</v>
      </c>
      <c r="B75" s="41"/>
      <c r="C75" s="42"/>
      <c r="D75" s="43">
        <f>ROUND(B75*C75,0)</f>
        <v>0</v>
      </c>
      <c r="E75" s="32"/>
      <c r="F75" s="114">
        <f>ROUND(B75*(1+$F$4),2)</f>
        <v>0</v>
      </c>
      <c r="G75" s="42"/>
      <c r="H75" s="43">
        <f>ROUND(F75*G75,0)</f>
        <v>0</v>
      </c>
      <c r="I75" s="32"/>
      <c r="J75" s="44">
        <f>ROUND(F75*(1+$F$4),2)</f>
        <v>0</v>
      </c>
      <c r="K75" s="42"/>
      <c r="L75" s="43">
        <f>ROUND(J75*K75,0)</f>
        <v>0</v>
      </c>
      <c r="M75" s="32"/>
      <c r="N75" s="44">
        <f>ROUND(J75*(1+$F$4),2)</f>
        <v>0</v>
      </c>
      <c r="O75" s="42"/>
      <c r="P75" s="43">
        <f>ROUND(N75*O75,0)</f>
        <v>0</v>
      </c>
      <c r="Q75" s="32"/>
      <c r="R75" s="44">
        <f>ROUND(N75*(1+$F$4),2)</f>
        <v>0</v>
      </c>
      <c r="S75" s="42"/>
      <c r="T75" s="43">
        <f>ROUND(R75*S75,0)</f>
        <v>0</v>
      </c>
      <c r="U75" s="32"/>
      <c r="V75" s="44">
        <f>ROUND(R75*(1+$F$4),2)</f>
        <v>0</v>
      </c>
      <c r="W75" s="42"/>
      <c r="X75" s="43">
        <f>ROUND(V75*W75,0)</f>
        <v>0</v>
      </c>
      <c r="Y75" s="32"/>
      <c r="Z75" s="20">
        <f>ROUND(D75+H75+L75+P75+T75+X75,0)</f>
        <v>0</v>
      </c>
    </row>
    <row r="76" spans="1:26" ht="3" customHeight="1" x14ac:dyDescent="0.25">
      <c r="B76" s="33"/>
      <c r="C76" s="40"/>
      <c r="D76" s="29"/>
      <c r="E76" s="32"/>
      <c r="F76" s="33"/>
      <c r="G76" s="40"/>
      <c r="H76" s="29"/>
      <c r="I76" s="32"/>
      <c r="J76" s="33"/>
      <c r="K76" s="40"/>
      <c r="L76" s="29"/>
      <c r="M76" s="32"/>
      <c r="N76" s="33"/>
      <c r="O76" s="40"/>
      <c r="P76" s="29"/>
      <c r="Q76" s="32"/>
      <c r="R76" s="33"/>
      <c r="S76" s="40"/>
      <c r="T76" s="29"/>
      <c r="U76" s="32"/>
      <c r="V76" s="33"/>
      <c r="W76" s="40"/>
      <c r="X76" s="29"/>
      <c r="Y76" s="32"/>
      <c r="Z76" s="29"/>
    </row>
    <row r="77" spans="1:26" x14ac:dyDescent="0.25">
      <c r="A77" s="3" t="s">
        <v>84</v>
      </c>
      <c r="B77" s="44"/>
      <c r="C77" s="45"/>
      <c r="D77" s="27">
        <f>ROUND(SUM(D74:D76),0)</f>
        <v>0</v>
      </c>
      <c r="E77" s="32"/>
      <c r="G77" s="15"/>
      <c r="H77" s="27">
        <f>ROUND(SUM(H74:H76),0)</f>
        <v>0</v>
      </c>
      <c r="I77" s="32"/>
      <c r="J77" s="20"/>
      <c r="K77" s="15"/>
      <c r="L77" s="27">
        <f>ROUND(SUM(L74:L76),0)</f>
        <v>0</v>
      </c>
      <c r="M77" s="32"/>
      <c r="O77" s="15"/>
      <c r="P77" s="27">
        <f>ROUND(SUM(P74:P76),0)</f>
        <v>0</v>
      </c>
      <c r="Q77" s="32"/>
      <c r="S77" s="15"/>
      <c r="T77" s="27">
        <f>ROUND(SUM(T74:T76),0)</f>
        <v>0</v>
      </c>
      <c r="U77" s="32"/>
      <c r="W77" s="15"/>
      <c r="X77" s="27">
        <f>ROUND(SUM(X74:X76),0)</f>
        <v>0</v>
      </c>
      <c r="Y77" s="32"/>
      <c r="Z77" s="27">
        <f>ROUND(SUM(Z74:Z76),0)</f>
        <v>0</v>
      </c>
    </row>
    <row r="78" spans="1:26" ht="6" customHeight="1" x14ac:dyDescent="0.25">
      <c r="B78" s="44"/>
      <c r="C78" s="45"/>
      <c r="D78" s="27"/>
      <c r="E78" s="32"/>
      <c r="G78" s="15"/>
      <c r="H78" s="27"/>
      <c r="I78" s="32"/>
      <c r="J78" s="20"/>
      <c r="K78" s="15"/>
      <c r="L78" s="27"/>
      <c r="M78" s="32"/>
      <c r="O78" s="15"/>
      <c r="P78" s="27"/>
      <c r="Q78" s="32"/>
      <c r="S78" s="15"/>
      <c r="T78" s="27"/>
      <c r="U78" s="32"/>
      <c r="W78" s="15"/>
      <c r="X78" s="27"/>
      <c r="Y78" s="32"/>
      <c r="Z78" s="27"/>
    </row>
    <row r="79" spans="1:26" x14ac:dyDescent="0.25">
      <c r="A79" s="106" t="s">
        <v>7</v>
      </c>
      <c r="B79" s="33" t="s">
        <v>80</v>
      </c>
      <c r="C79" s="40" t="s">
        <v>81</v>
      </c>
      <c r="D79" s="27"/>
      <c r="E79" s="32"/>
      <c r="F79" s="33" t="s">
        <v>80</v>
      </c>
      <c r="G79" s="40" t="s">
        <v>81</v>
      </c>
      <c r="I79" s="32"/>
      <c r="J79" s="33" t="s">
        <v>80</v>
      </c>
      <c r="K79" s="40" t="s">
        <v>81</v>
      </c>
      <c r="L79" s="27"/>
      <c r="M79" s="32"/>
      <c r="N79" s="33" t="s">
        <v>80</v>
      </c>
      <c r="O79" s="40" t="s">
        <v>81</v>
      </c>
      <c r="P79" s="27"/>
      <c r="Q79" s="32"/>
      <c r="R79" s="33" t="s">
        <v>80</v>
      </c>
      <c r="S79" s="40" t="s">
        <v>81</v>
      </c>
      <c r="T79" s="27"/>
      <c r="U79" s="32"/>
      <c r="V79" s="33" t="s">
        <v>80</v>
      </c>
      <c r="W79" s="40" t="s">
        <v>81</v>
      </c>
      <c r="X79" s="27"/>
      <c r="Y79" s="32"/>
      <c r="Z79" s="20"/>
    </row>
    <row r="80" spans="1:26" x14ac:dyDescent="0.25">
      <c r="B80" s="41"/>
      <c r="C80" s="42"/>
      <c r="D80" s="43">
        <f>ROUND(B80*C80,0)</f>
        <v>0</v>
      </c>
      <c r="E80" s="32"/>
      <c r="F80" s="114">
        <f>ROUND(B80*(1+$F$4),2)</f>
        <v>0</v>
      </c>
      <c r="G80" s="42"/>
      <c r="H80" s="43">
        <f>ROUND(F80*G80,0)</f>
        <v>0</v>
      </c>
      <c r="I80" s="32"/>
      <c r="J80" s="44">
        <f>ROUND(F80*(1+$F$4),2)</f>
        <v>0</v>
      </c>
      <c r="K80" s="42"/>
      <c r="L80" s="43">
        <f>ROUND(J80*K80,0)</f>
        <v>0</v>
      </c>
      <c r="M80" s="32"/>
      <c r="N80" s="44">
        <f>ROUND(J80*(1+$F$4),2)</f>
        <v>0</v>
      </c>
      <c r="O80" s="42"/>
      <c r="P80" s="43">
        <f>ROUND(N80*O80,0)</f>
        <v>0</v>
      </c>
      <c r="Q80" s="32"/>
      <c r="R80" s="44">
        <f>ROUND(N80*(1+$F$4),2)</f>
        <v>0</v>
      </c>
      <c r="S80" s="42"/>
      <c r="T80" s="43">
        <f>ROUND(R80*S80,0)</f>
        <v>0</v>
      </c>
      <c r="U80" s="32"/>
      <c r="V80" s="44">
        <f>ROUND(R80*(1+$F$4),2)</f>
        <v>0</v>
      </c>
      <c r="W80" s="42"/>
      <c r="X80" s="43">
        <f>ROUND(V80*W80,0)</f>
        <v>0</v>
      </c>
      <c r="Y80" s="32"/>
      <c r="Z80" s="20">
        <f>ROUND(D80+H80+L80+P80+T80+X80,0)</f>
        <v>0</v>
      </c>
    </row>
    <row r="81" spans="1:26" x14ac:dyDescent="0.25">
      <c r="B81" s="41"/>
      <c r="C81" s="42"/>
      <c r="D81" s="43">
        <f>ROUND(B81*C81,0)</f>
        <v>0</v>
      </c>
      <c r="E81" s="32"/>
      <c r="F81" s="44">
        <f>ROUND(B81*(1+$F$4),2)</f>
        <v>0</v>
      </c>
      <c r="G81" s="42"/>
      <c r="H81" s="43">
        <f>ROUND(F81*G81,0)</f>
        <v>0</v>
      </c>
      <c r="I81" s="32"/>
      <c r="J81" s="44">
        <f>ROUND(F81*(1+$F$4),2)</f>
        <v>0</v>
      </c>
      <c r="K81" s="42"/>
      <c r="L81" s="43">
        <f>ROUND(J81*K81,0)</f>
        <v>0</v>
      </c>
      <c r="M81" s="32"/>
      <c r="N81" s="44">
        <f>ROUND(J81*(1+$F$4),2)</f>
        <v>0</v>
      </c>
      <c r="O81" s="42"/>
      <c r="P81" s="43">
        <f>ROUND(N81*O81,0)</f>
        <v>0</v>
      </c>
      <c r="Q81" s="32"/>
      <c r="R81" s="44">
        <f>ROUND(N81*(1+$F$4),2)</f>
        <v>0</v>
      </c>
      <c r="S81" s="42"/>
      <c r="T81" s="43">
        <f>ROUND(R81*S81,0)</f>
        <v>0</v>
      </c>
      <c r="U81" s="32"/>
      <c r="V81" s="44">
        <f>ROUND(R81*(1+$F$4),2)</f>
        <v>0</v>
      </c>
      <c r="W81" s="42"/>
      <c r="X81" s="43">
        <f>ROUND(V81*W81,0)</f>
        <v>0</v>
      </c>
      <c r="Y81" s="32"/>
      <c r="Z81" s="20">
        <f>ROUND(D81+H81+L81+P81+T81+X81,0)</f>
        <v>0</v>
      </c>
    </row>
    <row r="82" spans="1:26" x14ac:dyDescent="0.25">
      <c r="B82" s="33"/>
      <c r="C82" s="40"/>
      <c r="D82" s="29"/>
      <c r="E82" s="32"/>
      <c r="F82" s="33"/>
      <c r="G82" s="40"/>
      <c r="H82" s="29"/>
      <c r="I82" s="32"/>
      <c r="J82" s="33"/>
      <c r="K82" s="40"/>
      <c r="L82" s="29"/>
      <c r="M82" s="32"/>
      <c r="N82" s="33"/>
      <c r="O82" s="40"/>
      <c r="P82" s="29"/>
      <c r="Q82" s="32"/>
      <c r="R82" s="33"/>
      <c r="S82" s="40"/>
      <c r="T82" s="29"/>
      <c r="U82" s="32"/>
      <c r="V82" s="33"/>
      <c r="W82" s="40"/>
      <c r="X82" s="29"/>
      <c r="Y82" s="32"/>
      <c r="Z82" s="29"/>
    </row>
    <row r="83" spans="1:26" x14ac:dyDescent="0.25">
      <c r="B83" s="44"/>
      <c r="C83" s="45"/>
      <c r="D83" s="27">
        <f>ROUND(SUM(D80:D82),0)</f>
        <v>0</v>
      </c>
      <c r="E83" s="32"/>
      <c r="G83" s="15"/>
      <c r="H83" s="27">
        <f>ROUND(SUM(H80:H82),0)</f>
        <v>0</v>
      </c>
      <c r="I83" s="32"/>
      <c r="J83" s="20"/>
      <c r="K83" s="15"/>
      <c r="L83" s="27">
        <f>ROUND(SUM(L80:L82),0)</f>
        <v>0</v>
      </c>
      <c r="M83" s="32"/>
      <c r="O83" s="15"/>
      <c r="P83" s="27">
        <f>ROUND(SUM(P80:P82),0)</f>
        <v>0</v>
      </c>
      <c r="Q83" s="32"/>
      <c r="S83" s="15"/>
      <c r="T83" s="27">
        <f>ROUND(SUM(T80:T82),0)</f>
        <v>0</v>
      </c>
      <c r="U83" s="32"/>
      <c r="W83" s="15"/>
      <c r="X83" s="27">
        <f>ROUND(SUM(X80:X82),0)</f>
        <v>0</v>
      </c>
      <c r="Y83" s="32"/>
      <c r="Z83" s="27">
        <f>ROUND(SUM(Z80:Z82),0)</f>
        <v>0</v>
      </c>
    </row>
    <row r="84" spans="1:26" x14ac:dyDescent="0.25">
      <c r="B84" s="44"/>
      <c r="C84" s="45"/>
      <c r="D84" s="27"/>
      <c r="E84" s="32"/>
      <c r="G84" s="15"/>
      <c r="H84" s="27"/>
      <c r="I84" s="32"/>
      <c r="J84" s="20"/>
      <c r="K84" s="15"/>
      <c r="L84" s="27"/>
      <c r="M84" s="32"/>
      <c r="O84" s="15"/>
      <c r="P84" s="27"/>
      <c r="Q84" s="32"/>
      <c r="S84" s="15"/>
      <c r="T84" s="27"/>
      <c r="U84" s="32"/>
      <c r="W84" s="15"/>
      <c r="X84" s="27"/>
      <c r="Y84" s="32"/>
      <c r="Z84" s="27"/>
    </row>
    <row r="85" spans="1:26" x14ac:dyDescent="0.25">
      <c r="A85" s="38"/>
      <c r="B85" s="46" t="s">
        <v>85</v>
      </c>
      <c r="C85" s="33" t="s">
        <v>86</v>
      </c>
      <c r="D85" s="43"/>
      <c r="E85" s="32"/>
      <c r="F85" s="46" t="s">
        <v>85</v>
      </c>
      <c r="G85" s="33" t="s">
        <v>86</v>
      </c>
      <c r="H85" s="27"/>
      <c r="I85" s="32"/>
      <c r="J85" s="46" t="s">
        <v>85</v>
      </c>
      <c r="K85" s="33" t="s">
        <v>86</v>
      </c>
      <c r="L85" s="43"/>
      <c r="M85" s="32"/>
      <c r="N85" s="46" t="s">
        <v>85</v>
      </c>
      <c r="O85" s="33" t="s">
        <v>86</v>
      </c>
      <c r="P85" s="43"/>
      <c r="Q85" s="32"/>
      <c r="R85" s="46" t="s">
        <v>85</v>
      </c>
      <c r="S85" s="33" t="s">
        <v>86</v>
      </c>
      <c r="T85" s="43"/>
      <c r="U85" s="32"/>
      <c r="V85" s="46" t="s">
        <v>85</v>
      </c>
      <c r="W85" s="33" t="s">
        <v>86</v>
      </c>
      <c r="X85" s="43"/>
      <c r="Y85" s="32"/>
      <c r="Z85" s="27"/>
    </row>
    <row r="86" spans="1:26" x14ac:dyDescent="0.25">
      <c r="A86" s="38" t="s">
        <v>87</v>
      </c>
      <c r="B86" s="89">
        <v>276.73</v>
      </c>
      <c r="C86" s="47"/>
      <c r="D86" s="43">
        <f>ROUND(B86*C86,0)</f>
        <v>0</v>
      </c>
      <c r="E86" s="32"/>
      <c r="F86" s="89">
        <f>ROUND(B86*(1+$F$5),2)</f>
        <v>293.33</v>
      </c>
      <c r="G86" s="47"/>
      <c r="H86" s="43">
        <f>ROUND(F86*G86,0)</f>
        <v>0</v>
      </c>
      <c r="I86" s="32"/>
      <c r="J86" s="89">
        <f>ROUND(F86*(1+$F$5),2)</f>
        <v>310.93</v>
      </c>
      <c r="K86" s="47"/>
      <c r="L86" s="43">
        <f>ROUND(J86*K86,0)</f>
        <v>0</v>
      </c>
      <c r="M86" s="32"/>
      <c r="N86" s="89">
        <f>ROUND(J86*(1+$F$5),2)</f>
        <v>329.59</v>
      </c>
      <c r="O86" s="47"/>
      <c r="P86" s="43">
        <f>ROUND(N86*O86,0)</f>
        <v>0</v>
      </c>
      <c r="Q86" s="32"/>
      <c r="R86" s="89">
        <f>ROUND(N86*(1+$F$5),2)</f>
        <v>349.37</v>
      </c>
      <c r="S86" s="47"/>
      <c r="T86" s="43">
        <f>ROUND(R86*S86,0)</f>
        <v>0</v>
      </c>
      <c r="U86" s="32"/>
      <c r="V86" s="89">
        <f>ROUND(R86*(1+$F$5),2)</f>
        <v>370.33</v>
      </c>
      <c r="W86" s="47"/>
      <c r="X86" s="43">
        <f>ROUND(V86*W86,0)</f>
        <v>0</v>
      </c>
      <c r="Y86" s="32"/>
      <c r="Z86" s="20">
        <f>ROUND(D86+H86+L86+P86+T86+X86,0)</f>
        <v>0</v>
      </c>
    </row>
    <row r="87" spans="1:26" ht="6" customHeight="1" x14ac:dyDescent="0.25">
      <c r="A87" s="15"/>
      <c r="B87" s="20"/>
      <c r="C87" s="15"/>
      <c r="D87" s="27"/>
      <c r="E87" s="32"/>
      <c r="H87" s="27"/>
      <c r="I87" s="32"/>
      <c r="J87" s="20"/>
      <c r="K87" s="15"/>
      <c r="L87" s="27"/>
      <c r="M87" s="32"/>
      <c r="O87" s="15"/>
      <c r="P87" s="27"/>
      <c r="Q87" s="32"/>
      <c r="S87" s="15"/>
      <c r="T87" s="27"/>
      <c r="U87" s="32"/>
      <c r="W87" s="15"/>
      <c r="X87" s="27"/>
      <c r="Y87" s="32"/>
      <c r="Z87" s="27"/>
    </row>
    <row r="88" spans="1:26" x14ac:dyDescent="0.25">
      <c r="C88" s="24" t="s">
        <v>88</v>
      </c>
      <c r="D88" s="27"/>
      <c r="E88" s="32"/>
      <c r="G88" s="24" t="s">
        <v>88</v>
      </c>
      <c r="I88" s="32"/>
      <c r="K88" s="24" t="s">
        <v>88</v>
      </c>
      <c r="L88" s="27"/>
      <c r="M88" s="32"/>
      <c r="O88" s="24" t="s">
        <v>88</v>
      </c>
      <c r="P88" s="27"/>
      <c r="Q88" s="32"/>
      <c r="S88" s="24" t="s">
        <v>88</v>
      </c>
      <c r="T88" s="27"/>
      <c r="U88" s="32"/>
      <c r="W88" s="24" t="s">
        <v>88</v>
      </c>
      <c r="X88" s="27"/>
      <c r="Y88" s="32"/>
      <c r="Z88" s="20"/>
    </row>
    <row r="89" spans="1:26" x14ac:dyDescent="0.25">
      <c r="A89" s="19" t="s">
        <v>89</v>
      </c>
      <c r="B89" s="24" t="s">
        <v>90</v>
      </c>
      <c r="C89" s="24" t="s">
        <v>91</v>
      </c>
      <c r="D89" s="27"/>
      <c r="E89" s="32"/>
      <c r="F89" s="24" t="s">
        <v>90</v>
      </c>
      <c r="G89" s="24" t="s">
        <v>91</v>
      </c>
      <c r="I89" s="32"/>
      <c r="J89" s="24" t="s">
        <v>90</v>
      </c>
      <c r="K89" s="24" t="s">
        <v>91</v>
      </c>
      <c r="L89" s="27"/>
      <c r="M89" s="32"/>
      <c r="N89" s="24" t="s">
        <v>90</v>
      </c>
      <c r="O89" s="24" t="s">
        <v>91</v>
      </c>
      <c r="P89" s="27"/>
      <c r="Q89" s="32"/>
      <c r="R89" s="24" t="s">
        <v>90</v>
      </c>
      <c r="S89" s="24" t="s">
        <v>91</v>
      </c>
      <c r="T89" s="27"/>
      <c r="U89" s="32"/>
      <c r="V89" s="24" t="s">
        <v>90</v>
      </c>
      <c r="W89" s="24" t="s">
        <v>91</v>
      </c>
      <c r="X89" s="27"/>
      <c r="Y89" s="32"/>
      <c r="Z89" s="20"/>
    </row>
    <row r="90" spans="1:26" x14ac:dyDescent="0.25">
      <c r="A90" s="3" t="s">
        <v>55</v>
      </c>
      <c r="B90" s="48">
        <v>0.189</v>
      </c>
      <c r="C90" s="18"/>
      <c r="D90" s="27">
        <f>ROUND(D24*B90,0)</f>
        <v>0</v>
      </c>
      <c r="E90" s="32"/>
      <c r="F90" s="48">
        <v>0.21099999999999999</v>
      </c>
      <c r="H90" s="27">
        <f>ROUND(H24*F90,0)</f>
        <v>0</v>
      </c>
      <c r="I90" s="32"/>
      <c r="J90" s="48">
        <v>0.219</v>
      </c>
      <c r="K90" s="18"/>
      <c r="L90" s="27">
        <f>ROUND(L24*J90,0)</f>
        <v>0</v>
      </c>
      <c r="M90" s="32"/>
      <c r="N90" s="48">
        <v>0.219</v>
      </c>
      <c r="O90" s="18"/>
      <c r="P90" s="27">
        <f>ROUND(P24*N90,0)</f>
        <v>0</v>
      </c>
      <c r="Q90" s="32"/>
      <c r="R90" s="48">
        <v>0.219</v>
      </c>
      <c r="S90" s="18"/>
      <c r="T90" s="27">
        <f>ROUND(T24*R90,0)</f>
        <v>0</v>
      </c>
      <c r="U90" s="32"/>
      <c r="V90" s="48">
        <v>0.219</v>
      </c>
      <c r="W90" s="18"/>
      <c r="X90" s="27">
        <f>ROUND(X24*V90,0)</f>
        <v>0</v>
      </c>
      <c r="Y90" s="32"/>
      <c r="Z90" s="20">
        <f t="shared" ref="Z90:Z95" si="13">ROUND(D90+H90+L90+P90+T90+X90,0)</f>
        <v>0</v>
      </c>
    </row>
    <row r="91" spans="1:26" x14ac:dyDescent="0.25">
      <c r="A91" s="3" t="s">
        <v>92</v>
      </c>
      <c r="B91" s="48">
        <v>0.28999999999999998</v>
      </c>
      <c r="C91" s="18"/>
      <c r="D91" s="27">
        <f>ROUND(D39*B91,0)</f>
        <v>0</v>
      </c>
      <c r="E91" s="32"/>
      <c r="F91" s="48">
        <v>0.316</v>
      </c>
      <c r="H91" s="27">
        <f>ROUND(H39*F91,0)</f>
        <v>0</v>
      </c>
      <c r="I91" s="32"/>
      <c r="J91" s="48">
        <v>0.32700000000000001</v>
      </c>
      <c r="K91" s="18"/>
      <c r="L91" s="27">
        <f>ROUND(L39*J91,0)</f>
        <v>0</v>
      </c>
      <c r="M91" s="32"/>
      <c r="N91" s="48">
        <v>0.33</v>
      </c>
      <c r="O91" s="18"/>
      <c r="P91" s="27">
        <f>ROUND(P39*N91,0)</f>
        <v>0</v>
      </c>
      <c r="Q91" s="32"/>
      <c r="R91" s="48">
        <v>0.33400000000000002</v>
      </c>
      <c r="S91" s="18"/>
      <c r="T91" s="27">
        <f>ROUND(T39*R91,0)</f>
        <v>0</v>
      </c>
      <c r="U91" s="32"/>
      <c r="V91" s="48">
        <v>0.33400000000000002</v>
      </c>
      <c r="W91" s="18"/>
      <c r="X91" s="27">
        <f>ROUND(X39*V91,0)</f>
        <v>0</v>
      </c>
      <c r="Y91" s="32"/>
      <c r="Z91" s="20">
        <f t="shared" si="13"/>
        <v>0</v>
      </c>
    </row>
    <row r="92" spans="1:26" x14ac:dyDescent="0.25">
      <c r="A92" s="3" t="s">
        <v>66</v>
      </c>
      <c r="B92" s="48">
        <v>0.32500000000000001</v>
      </c>
      <c r="C92" s="18"/>
      <c r="D92" s="27">
        <f>ROUND(D52*B92,0)</f>
        <v>0</v>
      </c>
      <c r="E92" s="32"/>
      <c r="F92" s="48">
        <v>0.35199999999999998</v>
      </c>
      <c r="H92" s="27">
        <f>ROUND(H52*F92,0)</f>
        <v>0</v>
      </c>
      <c r="I92" s="32"/>
      <c r="J92" s="48">
        <v>0.35499999999999998</v>
      </c>
      <c r="K92" s="18"/>
      <c r="L92" s="27">
        <f>ROUND(L52*J92,0)</f>
        <v>0</v>
      </c>
      <c r="M92" s="32"/>
      <c r="N92" s="48">
        <v>0.371</v>
      </c>
      <c r="O92" s="18"/>
      <c r="P92" s="27">
        <f>ROUND(P52*N92,0)</f>
        <v>0</v>
      </c>
      <c r="Q92" s="32"/>
      <c r="R92" s="90">
        <v>0.377</v>
      </c>
      <c r="S92" s="18"/>
      <c r="T92" s="27">
        <f>ROUND(T52*R92,0)</f>
        <v>0</v>
      </c>
      <c r="U92" s="32"/>
      <c r="V92" s="90">
        <v>0.377</v>
      </c>
      <c r="W92" s="18"/>
      <c r="X92" s="27">
        <f>ROUND(X52*V92,0)</f>
        <v>0</v>
      </c>
      <c r="Y92" s="32"/>
      <c r="Z92" s="20">
        <f t="shared" si="13"/>
        <v>0</v>
      </c>
    </row>
    <row r="93" spans="1:26" x14ac:dyDescent="0.25">
      <c r="A93" s="3" t="s">
        <v>70</v>
      </c>
      <c r="B93" s="48">
        <v>0.255</v>
      </c>
      <c r="C93" s="18"/>
      <c r="D93" s="27">
        <f>ROUND(D66*B93,0)</f>
        <v>0</v>
      </c>
      <c r="E93" s="32"/>
      <c r="F93" s="48">
        <v>0.28299999999999997</v>
      </c>
      <c r="H93" s="27">
        <f>ROUND(H66*F93,0)</f>
        <v>0</v>
      </c>
      <c r="I93" s="32"/>
      <c r="J93" s="48">
        <v>0.29599999999999999</v>
      </c>
      <c r="K93" s="18"/>
      <c r="L93" s="27">
        <f>ROUND(L66*J93,0)</f>
        <v>0</v>
      </c>
      <c r="M93" s="32"/>
      <c r="N93" s="48">
        <v>0.30099999999999999</v>
      </c>
      <c r="O93" s="18"/>
      <c r="P93" s="27">
        <f>ROUND(P66*N93,0)</f>
        <v>0</v>
      </c>
      <c r="Q93" s="32"/>
      <c r="R93" s="48">
        <v>0.307</v>
      </c>
      <c r="S93" s="18"/>
      <c r="T93" s="27">
        <f>ROUND(T66*R93,0)</f>
        <v>0</v>
      </c>
      <c r="U93" s="32"/>
      <c r="V93" s="48">
        <v>0.307</v>
      </c>
      <c r="W93" s="18"/>
      <c r="X93" s="27">
        <f>ROUND(X66*V93,0)</f>
        <v>0</v>
      </c>
      <c r="Y93" s="32"/>
      <c r="Z93" s="20">
        <f t="shared" si="13"/>
        <v>0</v>
      </c>
    </row>
    <row r="94" spans="1:26" s="2" customFormat="1" x14ac:dyDescent="0.25">
      <c r="A94" s="2" t="s">
        <v>93</v>
      </c>
      <c r="B94" s="49">
        <v>0.01</v>
      </c>
      <c r="C94" s="16"/>
      <c r="D94" s="43">
        <f>ROUND(B94*(D72+D78),0)</f>
        <v>0</v>
      </c>
      <c r="E94" s="30"/>
      <c r="F94" s="49">
        <v>0.01</v>
      </c>
      <c r="H94" s="43">
        <f>ROUND(F94*(H72+H78),0)</f>
        <v>0</v>
      </c>
      <c r="I94" s="30"/>
      <c r="J94" s="49">
        <v>0.01</v>
      </c>
      <c r="K94" s="16"/>
      <c r="L94" s="43">
        <f>ROUND(J94*(L72+L78),0)</f>
        <v>0</v>
      </c>
      <c r="M94" s="30"/>
      <c r="N94" s="49">
        <v>0.01</v>
      </c>
      <c r="O94" s="16"/>
      <c r="P94" s="43">
        <f>ROUND(N94*(P72+P78),0)</f>
        <v>0</v>
      </c>
      <c r="Q94" s="30"/>
      <c r="R94" s="49">
        <v>0.01</v>
      </c>
      <c r="S94" s="16"/>
      <c r="T94" s="43">
        <f>ROUND(R94*(T72+T78),0)</f>
        <v>0</v>
      </c>
      <c r="U94" s="30"/>
      <c r="V94" s="49">
        <v>0.01</v>
      </c>
      <c r="W94" s="16"/>
      <c r="X94" s="43">
        <f>ROUND(V94*(X72+X78),0)</f>
        <v>0</v>
      </c>
      <c r="Y94" s="30"/>
      <c r="Z94" s="20">
        <f t="shared" si="13"/>
        <v>0</v>
      </c>
    </row>
    <row r="95" spans="1:26" s="2" customFormat="1" x14ac:dyDescent="0.25">
      <c r="A95" s="107" t="s">
        <v>8</v>
      </c>
      <c r="B95" s="108">
        <v>0.08</v>
      </c>
      <c r="C95" s="109"/>
      <c r="D95" s="43">
        <f>ROUND(B95*(D83),0)</f>
        <v>0</v>
      </c>
      <c r="E95" s="32"/>
      <c r="F95" s="108">
        <v>0.08</v>
      </c>
      <c r="G95" s="107"/>
      <c r="H95" s="43">
        <f>ROUND(F95*(H83),0)</f>
        <v>0</v>
      </c>
      <c r="I95" s="32"/>
      <c r="J95" s="108">
        <v>0.08</v>
      </c>
      <c r="K95" s="109"/>
      <c r="L95" s="43">
        <f>ROUND(J95*(L83),0)</f>
        <v>0</v>
      </c>
      <c r="M95" s="32"/>
      <c r="N95" s="108">
        <v>0.08</v>
      </c>
      <c r="O95" s="109"/>
      <c r="P95" s="43">
        <f>ROUND(N95*(P83),0)</f>
        <v>0</v>
      </c>
      <c r="Q95" s="30"/>
      <c r="R95" s="108">
        <v>0.08</v>
      </c>
      <c r="S95" s="109"/>
      <c r="T95" s="43">
        <f>ROUND(R95*(T83),0)</f>
        <v>0</v>
      </c>
      <c r="U95" s="32"/>
      <c r="V95" s="108">
        <v>0.08</v>
      </c>
      <c r="W95" s="109"/>
      <c r="X95" s="43">
        <f>ROUND(V95*(X83),0)</f>
        <v>0</v>
      </c>
      <c r="Y95" s="30"/>
      <c r="Z95" s="20">
        <f t="shared" si="13"/>
        <v>0</v>
      </c>
    </row>
    <row r="96" spans="1:26" s="2" customFormat="1" x14ac:dyDescent="0.25">
      <c r="A96" s="107"/>
      <c r="B96" s="108"/>
      <c r="C96" s="109"/>
      <c r="D96" s="110"/>
      <c r="E96" s="32"/>
      <c r="F96" s="108"/>
      <c r="G96" s="107"/>
      <c r="H96" s="110"/>
      <c r="I96" s="32"/>
      <c r="J96" s="108"/>
      <c r="K96" s="109"/>
      <c r="L96" s="110"/>
      <c r="M96" s="32"/>
      <c r="N96" s="108"/>
      <c r="O96" s="109"/>
      <c r="P96" s="110"/>
      <c r="Q96" s="30"/>
      <c r="R96" s="108"/>
      <c r="S96" s="109"/>
      <c r="T96" s="110"/>
      <c r="U96" s="32"/>
      <c r="V96" s="108"/>
      <c r="W96" s="109"/>
      <c r="X96" s="110"/>
      <c r="Y96" s="30"/>
      <c r="Z96" s="111"/>
    </row>
    <row r="97" spans="1:26" s="2" customFormat="1" x14ac:dyDescent="0.25">
      <c r="B97" s="50" t="s">
        <v>94</v>
      </c>
      <c r="C97" s="51" t="s">
        <v>95</v>
      </c>
      <c r="D97" s="43"/>
      <c r="E97" s="30"/>
      <c r="F97" s="50" t="s">
        <v>94</v>
      </c>
      <c r="G97" s="51" t="s">
        <v>95</v>
      </c>
      <c r="H97" s="43"/>
      <c r="I97" s="30"/>
      <c r="J97" s="50" t="s">
        <v>94</v>
      </c>
      <c r="K97" s="51" t="s">
        <v>95</v>
      </c>
      <c r="L97" s="43"/>
      <c r="M97" s="30"/>
      <c r="N97" s="50" t="s">
        <v>94</v>
      </c>
      <c r="O97" s="51" t="s">
        <v>95</v>
      </c>
      <c r="P97" s="43"/>
      <c r="Q97" s="30"/>
      <c r="R97" s="50" t="s">
        <v>94</v>
      </c>
      <c r="S97" s="51" t="s">
        <v>95</v>
      </c>
      <c r="T97" s="43"/>
      <c r="U97" s="30"/>
      <c r="V97" s="50" t="s">
        <v>94</v>
      </c>
      <c r="W97" s="51" t="s">
        <v>95</v>
      </c>
      <c r="X97" s="43"/>
      <c r="Y97" s="30"/>
      <c r="Z97" s="20"/>
    </row>
    <row r="98" spans="1:26" s="2" customFormat="1" x14ac:dyDescent="0.25">
      <c r="A98" s="2" t="s">
        <v>96</v>
      </c>
      <c r="B98" s="47">
        <v>0</v>
      </c>
      <c r="C98" s="91">
        <v>792</v>
      </c>
      <c r="D98" s="43">
        <f>ROUND(B98*C98,0)</f>
        <v>0</v>
      </c>
      <c r="E98" s="30"/>
      <c r="F98" s="47"/>
      <c r="G98" s="92">
        <v>831</v>
      </c>
      <c r="H98" s="43">
        <f>ROUND(F98*G98,0)</f>
        <v>0</v>
      </c>
      <c r="I98" s="30"/>
      <c r="J98" s="47"/>
      <c r="K98" s="91">
        <v>873</v>
      </c>
      <c r="L98" s="43">
        <f>ROUND(J98*K98,0)</f>
        <v>0</v>
      </c>
      <c r="M98" s="30"/>
      <c r="N98" s="47"/>
      <c r="O98" s="91">
        <v>917</v>
      </c>
      <c r="P98" s="43">
        <f>ROUND(N98*O98,0)</f>
        <v>0</v>
      </c>
      <c r="Q98" s="30"/>
      <c r="R98" s="47"/>
      <c r="S98" s="91">
        <v>963</v>
      </c>
      <c r="T98" s="43">
        <f>ROUND(R98*S98,0)</f>
        <v>0</v>
      </c>
      <c r="U98" s="30"/>
      <c r="V98" s="47"/>
      <c r="W98" s="91">
        <v>963</v>
      </c>
      <c r="X98" s="43">
        <f>ROUND(V98*W98,0)</f>
        <v>0</v>
      </c>
      <c r="Y98" s="30"/>
      <c r="Z98" s="20">
        <f>ROUND(D98+H98+L98+P98+T98+X98,0)</f>
        <v>0</v>
      </c>
    </row>
    <row r="99" spans="1:26" x14ac:dyDescent="0.25">
      <c r="A99" s="2" t="s">
        <v>97</v>
      </c>
      <c r="B99" s="47">
        <v>0</v>
      </c>
      <c r="C99" s="91">
        <v>1067</v>
      </c>
      <c r="D99" s="29">
        <f>ROUND(B99*C99,0)</f>
        <v>0</v>
      </c>
      <c r="E99" s="30"/>
      <c r="F99" s="47"/>
      <c r="G99" s="93">
        <v>1120</v>
      </c>
      <c r="H99" s="29">
        <f>ROUND(F99*G99,0)</f>
        <v>0</v>
      </c>
      <c r="I99" s="30"/>
      <c r="J99" s="47"/>
      <c r="K99" s="91">
        <v>1176</v>
      </c>
      <c r="L99" s="29">
        <f>ROUND(J99*K99,0)</f>
        <v>0</v>
      </c>
      <c r="M99" s="30"/>
      <c r="N99" s="47"/>
      <c r="O99" s="91">
        <v>1235</v>
      </c>
      <c r="P99" s="29">
        <f>ROUND(N99*O99,0)</f>
        <v>0</v>
      </c>
      <c r="Q99" s="30"/>
      <c r="R99" s="47"/>
      <c r="S99" s="91">
        <v>1297</v>
      </c>
      <c r="T99" s="29">
        <f>ROUND(R99*S99,0)</f>
        <v>0</v>
      </c>
      <c r="U99" s="30"/>
      <c r="V99" s="47"/>
      <c r="W99" s="91">
        <v>1297</v>
      </c>
      <c r="X99" s="29">
        <f>ROUND(V99*W99,0)</f>
        <v>0</v>
      </c>
      <c r="Y99" s="30"/>
      <c r="Z99" s="31">
        <f>ROUND(D99+H99+L99+P99+T99+X99,0)</f>
        <v>0</v>
      </c>
    </row>
    <row r="100" spans="1:26" x14ac:dyDescent="0.25">
      <c r="A100" s="15" t="s">
        <v>98</v>
      </c>
      <c r="B100" s="52"/>
      <c r="C100" s="16"/>
      <c r="D100" s="27">
        <f>ROUND(SUM(D90:D99),0)</f>
        <v>0</v>
      </c>
      <c r="E100" s="32"/>
      <c r="G100" s="16"/>
      <c r="H100" s="27">
        <f>ROUND(SUM(H90:H99),0)</f>
        <v>0</v>
      </c>
      <c r="I100" s="32"/>
      <c r="J100" s="52"/>
      <c r="K100" s="18"/>
      <c r="L100" s="27">
        <f>ROUND(SUM(L90:L99),0)</f>
        <v>0</v>
      </c>
      <c r="M100" s="32"/>
      <c r="N100" s="52"/>
      <c r="O100" s="18"/>
      <c r="P100" s="27">
        <f>ROUND(SUM(P90:P99),0)</f>
        <v>0</v>
      </c>
      <c r="Q100" s="32"/>
      <c r="R100" s="52"/>
      <c r="S100" s="18"/>
      <c r="T100" s="27">
        <f>ROUND(SUM(T90:T99),0)</f>
        <v>0</v>
      </c>
      <c r="U100" s="32"/>
      <c r="V100" s="52"/>
      <c r="W100" s="18"/>
      <c r="X100" s="27">
        <f>ROUND(SUM(X90:X99),0)</f>
        <v>0</v>
      </c>
      <c r="Y100" s="32"/>
      <c r="Z100" s="27">
        <f>ROUND(SUM(Z90:Z99),0)</f>
        <v>0</v>
      </c>
    </row>
    <row r="101" spans="1:26" ht="5.25" customHeight="1" x14ac:dyDescent="0.25">
      <c r="A101" s="15"/>
      <c r="B101" s="52"/>
      <c r="C101" s="20"/>
      <c r="D101" s="27"/>
      <c r="E101" s="32"/>
      <c r="H101" s="27"/>
      <c r="I101" s="32"/>
      <c r="J101" s="52"/>
      <c r="K101" s="20"/>
      <c r="L101" s="27"/>
      <c r="M101" s="32"/>
      <c r="N101" s="52"/>
      <c r="P101" s="27"/>
      <c r="Q101" s="32"/>
      <c r="R101" s="52"/>
      <c r="T101" s="27"/>
      <c r="U101" s="32"/>
      <c r="V101" s="52"/>
      <c r="X101" s="27"/>
      <c r="Y101" s="32"/>
      <c r="Z101" s="27"/>
    </row>
    <row r="102" spans="1:26" x14ac:dyDescent="0.25">
      <c r="A102" s="3" t="s">
        <v>99</v>
      </c>
      <c r="D102" s="20">
        <f>ROUND(D23+D38+D51+D65+D71+D77+D86+D100+D83,0)</f>
        <v>0</v>
      </c>
      <c r="E102" s="32"/>
      <c r="H102" s="20">
        <f>ROUND(H23+H38+H51+H65+H71+H77+H86+H100+H83,0)</f>
        <v>0</v>
      </c>
      <c r="I102" s="32"/>
      <c r="L102" s="20">
        <f>ROUND(L23+L38+L51+L65+L71+L77+L86+L100+L83,0)</f>
        <v>0</v>
      </c>
      <c r="M102" s="32"/>
      <c r="P102" s="20">
        <f>ROUND(P23+P38+P51+P65+P71+P77+P86+P100+P83,0)</f>
        <v>0</v>
      </c>
      <c r="Q102" s="32"/>
      <c r="T102" s="20">
        <f>ROUND(T23+T38+T51+T65+T71+T77+T86+T100+T83,0)</f>
        <v>0</v>
      </c>
      <c r="U102" s="32"/>
      <c r="X102" s="20">
        <f>ROUND(X23+X38+X51+X65+X71+X77+X86+X100+X83,0)</f>
        <v>0</v>
      </c>
      <c r="Y102" s="32"/>
      <c r="Z102" s="20">
        <f>ROUND(Z23+Z38+Z51+Z65+Z71+Z77+Z86+Z100+Z83,0)</f>
        <v>0</v>
      </c>
    </row>
    <row r="103" spans="1:26" ht="6" customHeight="1" x14ac:dyDescent="0.25">
      <c r="D103" s="27"/>
      <c r="E103" s="32"/>
      <c r="I103" s="32"/>
      <c r="L103" s="27"/>
      <c r="M103" s="32"/>
      <c r="P103" s="27"/>
      <c r="Q103" s="32"/>
      <c r="T103" s="27"/>
      <c r="U103" s="32"/>
      <c r="X103" s="27"/>
      <c r="Y103" s="32"/>
      <c r="Z103" s="20"/>
    </row>
    <row r="104" spans="1:26" ht="15" customHeight="1" x14ac:dyDescent="0.25">
      <c r="A104" s="3" t="s">
        <v>100</v>
      </c>
      <c r="D104" s="53"/>
      <c r="E104" s="32"/>
      <c r="H104" s="54"/>
      <c r="I104" s="32"/>
      <c r="L104" s="53"/>
      <c r="M104" s="32"/>
      <c r="P104" s="53"/>
      <c r="Q104" s="32"/>
      <c r="T104" s="53"/>
      <c r="U104" s="32"/>
      <c r="X104" s="53"/>
      <c r="Y104" s="32"/>
      <c r="Z104" s="20">
        <f>ROUND(D104+H104+L104+P104+T104+X104,0)</f>
        <v>0</v>
      </c>
    </row>
    <row r="105" spans="1:26" ht="6" customHeight="1" x14ac:dyDescent="0.25">
      <c r="D105" s="27"/>
      <c r="E105" s="32"/>
      <c r="I105" s="32"/>
      <c r="L105" s="27"/>
      <c r="M105" s="32"/>
      <c r="P105" s="27"/>
      <c r="Q105" s="32"/>
      <c r="T105" s="27"/>
      <c r="U105" s="32"/>
      <c r="X105" s="27"/>
      <c r="Y105" s="32"/>
      <c r="Z105" s="20"/>
    </row>
    <row r="106" spans="1:26" x14ac:dyDescent="0.25">
      <c r="A106" s="22" t="s">
        <v>101</v>
      </c>
      <c r="D106" s="27"/>
      <c r="E106" s="32"/>
      <c r="I106" s="32"/>
      <c r="L106" s="27"/>
      <c r="M106" s="32"/>
      <c r="P106" s="27"/>
      <c r="Q106" s="32"/>
      <c r="T106" s="27"/>
      <c r="U106" s="32"/>
      <c r="X106" s="27"/>
      <c r="Y106" s="32"/>
      <c r="Z106" s="20"/>
    </row>
    <row r="107" spans="1:26" x14ac:dyDescent="0.25">
      <c r="A107" s="3" t="s">
        <v>102</v>
      </c>
      <c r="D107" s="53"/>
      <c r="E107" s="32"/>
      <c r="H107" s="34"/>
      <c r="I107" s="32"/>
      <c r="L107" s="34"/>
      <c r="M107" s="32"/>
      <c r="P107" s="34"/>
      <c r="Q107" s="32"/>
      <c r="T107" s="34"/>
      <c r="U107" s="32"/>
      <c r="X107" s="34"/>
      <c r="Y107" s="32"/>
      <c r="Z107" s="20">
        <f>ROUND(D107+H107+L107+P107+T107+X107,0)</f>
        <v>0</v>
      </c>
    </row>
    <row r="108" spans="1:26" x14ac:dyDescent="0.25">
      <c r="A108" s="3" t="s">
        <v>103</v>
      </c>
      <c r="D108" s="53"/>
      <c r="E108" s="32"/>
      <c r="F108" s="20"/>
      <c r="G108" s="20"/>
      <c r="H108" s="34"/>
      <c r="I108" s="32"/>
      <c r="J108" s="20"/>
      <c r="K108" s="20"/>
      <c r="L108" s="53"/>
      <c r="M108" s="32"/>
      <c r="P108" s="53"/>
      <c r="Q108" s="32"/>
      <c r="T108" s="53"/>
      <c r="U108" s="32"/>
      <c r="X108" s="53"/>
      <c r="Y108" s="32"/>
      <c r="Z108" s="20">
        <f>ROUND(D108+H108+L108+P108+T108+X108,0)</f>
        <v>0</v>
      </c>
    </row>
    <row r="109" spans="1:26" ht="6" customHeight="1" x14ac:dyDescent="0.25">
      <c r="D109" s="27"/>
      <c r="E109" s="32"/>
      <c r="I109" s="32"/>
      <c r="L109" s="27"/>
      <c r="M109" s="32"/>
      <c r="P109" s="27"/>
      <c r="Q109" s="32"/>
      <c r="T109" s="27"/>
      <c r="U109" s="32"/>
      <c r="X109" s="27"/>
      <c r="Y109" s="32"/>
      <c r="Z109" s="20"/>
    </row>
    <row r="110" spans="1:26" ht="12.75" customHeight="1" x14ac:dyDescent="0.25">
      <c r="A110" s="22" t="s">
        <v>104</v>
      </c>
      <c r="D110" s="27"/>
      <c r="E110" s="32"/>
      <c r="I110" s="32"/>
      <c r="L110" s="27"/>
      <c r="M110" s="32"/>
      <c r="P110" s="27"/>
      <c r="Q110" s="32"/>
      <c r="T110" s="27"/>
      <c r="U110" s="32"/>
      <c r="X110" s="27"/>
      <c r="Y110" s="32"/>
      <c r="Z110" s="20"/>
    </row>
    <row r="111" spans="1:26" ht="12.75" customHeight="1" x14ac:dyDescent="0.25">
      <c r="A111" s="3" t="s">
        <v>105</v>
      </c>
      <c r="D111" s="53"/>
      <c r="E111" s="32"/>
      <c r="H111" s="34"/>
      <c r="I111" s="32"/>
      <c r="J111" s="20"/>
      <c r="K111" s="20"/>
      <c r="L111" s="53"/>
      <c r="M111" s="32"/>
      <c r="P111" s="53"/>
      <c r="Q111" s="32"/>
      <c r="T111" s="53"/>
      <c r="U111" s="32"/>
      <c r="X111" s="53"/>
      <c r="Y111" s="32"/>
      <c r="Z111" s="20">
        <f>ROUND(D111+H111+L111+P111+T111+X111,0)</f>
        <v>0</v>
      </c>
    </row>
    <row r="112" spans="1:26" ht="12.75" customHeight="1" x14ac:dyDescent="0.25">
      <c r="A112" s="3" t="s">
        <v>106</v>
      </c>
      <c r="D112" s="53"/>
      <c r="E112" s="32"/>
      <c r="H112" s="34"/>
      <c r="I112" s="32"/>
      <c r="J112" s="20"/>
      <c r="K112" s="20"/>
      <c r="L112" s="53"/>
      <c r="M112" s="32"/>
      <c r="P112" s="53"/>
      <c r="Q112" s="32"/>
      <c r="T112" s="53"/>
      <c r="U112" s="32"/>
      <c r="X112" s="53"/>
      <c r="Y112" s="32"/>
      <c r="Z112" s="20">
        <f>ROUND(D112+H112+L112+P112+T112+X112,0)</f>
        <v>0</v>
      </c>
    </row>
    <row r="113" spans="1:26" ht="12.75" customHeight="1" x14ac:dyDescent="0.25">
      <c r="A113" s="3" t="s">
        <v>107</v>
      </c>
      <c r="D113" s="53"/>
      <c r="E113" s="32"/>
      <c r="H113" s="34"/>
      <c r="I113" s="32"/>
      <c r="J113" s="20"/>
      <c r="K113" s="20"/>
      <c r="L113" s="53"/>
      <c r="M113" s="32"/>
      <c r="P113" s="53"/>
      <c r="Q113" s="32"/>
      <c r="T113" s="53"/>
      <c r="U113" s="32"/>
      <c r="X113" s="53"/>
      <c r="Y113" s="32"/>
      <c r="Z113" s="20">
        <f>ROUND(D113+H113+L113+P113+T113+X113,0)</f>
        <v>0</v>
      </c>
    </row>
    <row r="114" spans="1:26" ht="12.75" customHeight="1" x14ac:dyDescent="0.25">
      <c r="A114" s="3" t="s">
        <v>108</v>
      </c>
      <c r="D114" s="55"/>
      <c r="E114" s="32"/>
      <c r="H114" s="34"/>
      <c r="I114" s="32"/>
      <c r="J114" s="20"/>
      <c r="K114" s="20"/>
      <c r="L114" s="53"/>
      <c r="M114" s="32"/>
      <c r="P114" s="53"/>
      <c r="Q114" s="32"/>
      <c r="T114" s="53"/>
      <c r="U114" s="32"/>
      <c r="X114" s="53"/>
      <c r="Y114" s="32"/>
      <c r="Z114" s="31">
        <f>ROUND(D114+H114+L114+P114+T114+X114,0)</f>
        <v>0</v>
      </c>
    </row>
    <row r="115" spans="1:26" ht="12.75" customHeight="1" x14ac:dyDescent="0.25">
      <c r="A115" s="3" t="s">
        <v>109</v>
      </c>
      <c r="D115" s="56">
        <f>ROUND(SUM(D110:D114),0)</f>
        <v>0</v>
      </c>
      <c r="E115" s="32"/>
      <c r="H115" s="56">
        <f>ROUND(SUM(H110:H114),0)</f>
        <v>0</v>
      </c>
      <c r="I115" s="32"/>
      <c r="L115" s="56">
        <f>ROUND(SUM(L110:L114),0)</f>
        <v>0</v>
      </c>
      <c r="M115" s="32"/>
      <c r="P115" s="56">
        <f>ROUND(SUM(P110:P114),0)</f>
        <v>0</v>
      </c>
      <c r="Q115" s="32"/>
      <c r="T115" s="56">
        <f>ROUND(SUM(T110:T114),0)</f>
        <v>0</v>
      </c>
      <c r="U115" s="32"/>
      <c r="X115" s="56">
        <f>ROUND(SUM(X110:X114),0)</f>
        <v>0</v>
      </c>
      <c r="Y115" s="32"/>
      <c r="Z115" s="56">
        <f>ROUND(SUM(Z110:Z114),0)</f>
        <v>0</v>
      </c>
    </row>
    <row r="116" spans="1:26" ht="6" customHeight="1" x14ac:dyDescent="0.25">
      <c r="D116" s="27"/>
      <c r="E116" s="32"/>
      <c r="I116" s="32"/>
      <c r="L116" s="27"/>
      <c r="M116" s="32"/>
      <c r="P116" s="27"/>
      <c r="Q116" s="32"/>
      <c r="T116" s="27"/>
      <c r="U116" s="32"/>
      <c r="X116" s="27"/>
      <c r="Y116" s="32"/>
      <c r="Z116" s="20"/>
    </row>
    <row r="117" spans="1:26" s="58" customFormat="1" ht="12.75" customHeight="1" x14ac:dyDescent="0.25">
      <c r="A117" s="57" t="s">
        <v>110</v>
      </c>
      <c r="D117" s="59"/>
      <c r="E117" s="60"/>
      <c r="H117" s="61"/>
      <c r="I117" s="60"/>
      <c r="L117" s="59"/>
      <c r="M117" s="60"/>
      <c r="P117" s="59"/>
      <c r="Q117" s="60"/>
      <c r="T117" s="59"/>
      <c r="U117" s="60"/>
      <c r="X117" s="59"/>
      <c r="Y117" s="60"/>
      <c r="Z117" s="20"/>
    </row>
    <row r="118" spans="1:26" s="58" customFormat="1" x14ac:dyDescent="0.25">
      <c r="A118" s="58" t="s">
        <v>111</v>
      </c>
      <c r="D118" s="62"/>
      <c r="E118" s="60"/>
      <c r="H118" s="63"/>
      <c r="I118" s="60"/>
      <c r="L118" s="62"/>
      <c r="M118" s="60"/>
      <c r="P118" s="62"/>
      <c r="Q118" s="60"/>
      <c r="T118" s="62"/>
      <c r="U118" s="60"/>
      <c r="X118" s="62"/>
      <c r="Y118" s="60"/>
      <c r="Z118" s="20">
        <f>ROUND(D118+H118+L118+P118+T118+X118,0)</f>
        <v>0</v>
      </c>
    </row>
    <row r="119" spans="1:26" s="58" customFormat="1" x14ac:dyDescent="0.25">
      <c r="A119" s="3" t="s">
        <v>112</v>
      </c>
      <c r="D119" s="62"/>
      <c r="E119" s="60"/>
      <c r="H119" s="63"/>
      <c r="I119" s="60"/>
      <c r="L119" s="62"/>
      <c r="M119" s="60"/>
      <c r="P119" s="62"/>
      <c r="Q119" s="60"/>
      <c r="T119" s="62"/>
      <c r="U119" s="60"/>
      <c r="X119" s="62"/>
      <c r="Y119" s="60"/>
      <c r="Z119" s="20">
        <f>ROUND(D119+H119+L119+P119+T119+X119,0)</f>
        <v>0</v>
      </c>
    </row>
    <row r="120" spans="1:26" s="58" customFormat="1" x14ac:dyDescent="0.25">
      <c r="A120" s="58" t="s">
        <v>113</v>
      </c>
      <c r="D120" s="62"/>
      <c r="E120" s="60"/>
      <c r="F120" s="61"/>
      <c r="H120" s="63"/>
      <c r="I120" s="60"/>
      <c r="J120" s="61"/>
      <c r="L120" s="62"/>
      <c r="M120" s="60"/>
      <c r="N120" s="61"/>
      <c r="P120" s="62"/>
      <c r="Q120" s="60"/>
      <c r="R120" s="61"/>
      <c r="T120" s="62"/>
      <c r="U120" s="60"/>
      <c r="V120" s="61"/>
      <c r="X120" s="62"/>
      <c r="Y120" s="60"/>
      <c r="Z120" s="20">
        <f>ROUND(D120+H120+L120+P120+T120+X120,0)</f>
        <v>0</v>
      </c>
    </row>
    <row r="121" spans="1:26" s="58" customFormat="1" x14ac:dyDescent="0.25">
      <c r="A121" s="58" t="s">
        <v>5</v>
      </c>
      <c r="D121" s="62"/>
      <c r="E121" s="60"/>
      <c r="F121" s="61"/>
      <c r="H121" s="63"/>
      <c r="I121" s="60"/>
      <c r="J121" s="61"/>
      <c r="L121" s="62"/>
      <c r="M121" s="60"/>
      <c r="N121" s="61"/>
      <c r="P121" s="62"/>
      <c r="Q121" s="60"/>
      <c r="R121" s="61"/>
      <c r="T121" s="62"/>
      <c r="U121" s="60"/>
      <c r="V121" s="61"/>
      <c r="X121" s="62"/>
      <c r="Y121" s="60"/>
      <c r="Z121" s="20"/>
    </row>
    <row r="122" spans="1:26" s="58" customFormat="1" x14ac:dyDescent="0.25">
      <c r="A122" s="58" t="s">
        <v>5</v>
      </c>
      <c r="D122" s="62"/>
      <c r="E122" s="60"/>
      <c r="F122" s="61"/>
      <c r="H122" s="63"/>
      <c r="I122" s="60"/>
      <c r="J122" s="61"/>
      <c r="L122" s="62"/>
      <c r="M122" s="60"/>
      <c r="N122" s="61"/>
      <c r="P122" s="62"/>
      <c r="Q122" s="60"/>
      <c r="R122" s="61"/>
      <c r="T122" s="62"/>
      <c r="U122" s="60"/>
      <c r="V122" s="61"/>
      <c r="X122" s="62"/>
      <c r="Y122" s="60"/>
      <c r="Z122" s="20"/>
    </row>
    <row r="123" spans="1:26" ht="13.5" customHeight="1" x14ac:dyDescent="0.25">
      <c r="A123" s="3" t="s">
        <v>110</v>
      </c>
      <c r="D123" s="62"/>
      <c r="E123" s="32"/>
      <c r="F123" s="20"/>
      <c r="H123" s="63"/>
      <c r="I123" s="32"/>
      <c r="L123" s="53"/>
      <c r="M123" s="32"/>
      <c r="P123" s="53"/>
      <c r="Q123" s="32"/>
      <c r="T123" s="53"/>
      <c r="U123" s="32"/>
      <c r="X123" s="53"/>
      <c r="Y123" s="32"/>
      <c r="Z123" s="20">
        <f>ROUND(D123+H123+L123+P123+T123+X123,0)</f>
        <v>0</v>
      </c>
    </row>
    <row r="124" spans="1:26" ht="3" customHeight="1" x14ac:dyDescent="0.25">
      <c r="D124" s="59"/>
      <c r="E124" s="32"/>
      <c r="H124" s="61"/>
      <c r="I124" s="32"/>
      <c r="L124" s="43"/>
      <c r="M124" s="32"/>
      <c r="P124" s="43"/>
      <c r="Q124" s="32"/>
      <c r="T124" s="43"/>
      <c r="U124" s="32"/>
      <c r="X124" s="43"/>
      <c r="Y124" s="32"/>
      <c r="Z124" s="20"/>
    </row>
    <row r="125" spans="1:26" x14ac:dyDescent="0.25">
      <c r="A125" s="15" t="s">
        <v>114</v>
      </c>
      <c r="D125" s="56">
        <f>ROUND(SUM(D118:D124),0)</f>
        <v>0</v>
      </c>
      <c r="E125" s="32"/>
      <c r="G125" s="2"/>
      <c r="H125" s="56">
        <f>ROUND(SUM(H118:H124),0)</f>
        <v>0</v>
      </c>
      <c r="I125" s="32"/>
      <c r="L125" s="56">
        <f>ROUND(SUM(L118:L124),0)</f>
        <v>0</v>
      </c>
      <c r="M125" s="32"/>
      <c r="P125" s="56">
        <f>ROUND(SUM(P118:P124),0)</f>
        <v>0</v>
      </c>
      <c r="Q125" s="32"/>
      <c r="T125" s="56">
        <f>ROUND(SUM(T118:T124),0)</f>
        <v>0</v>
      </c>
      <c r="U125" s="32"/>
      <c r="X125" s="56">
        <f>ROUND(SUM(X118:X124),0)</f>
        <v>0</v>
      </c>
      <c r="Y125" s="32"/>
      <c r="Z125" s="56">
        <f>ROUND(SUM(Z118:Z124),0)</f>
        <v>0</v>
      </c>
    </row>
    <row r="126" spans="1:26" x14ac:dyDescent="0.25">
      <c r="A126" s="38"/>
      <c r="D126" s="43"/>
      <c r="E126" s="32"/>
      <c r="H126" s="43"/>
      <c r="I126" s="32"/>
      <c r="L126" s="43"/>
      <c r="M126" s="32"/>
      <c r="P126" s="43"/>
      <c r="Q126" s="32"/>
      <c r="T126" s="43"/>
      <c r="U126" s="32"/>
      <c r="X126" s="43"/>
      <c r="Y126" s="32"/>
      <c r="Z126" s="43"/>
    </row>
    <row r="127" spans="1:26" x14ac:dyDescent="0.25">
      <c r="A127" s="38"/>
      <c r="D127" s="43"/>
      <c r="E127" s="32"/>
      <c r="H127" s="43"/>
      <c r="I127" s="32"/>
      <c r="L127" s="43"/>
      <c r="M127" s="32"/>
      <c r="P127" s="43"/>
      <c r="Q127" s="32"/>
      <c r="T127" s="43"/>
      <c r="U127" s="32"/>
      <c r="X127" s="43"/>
      <c r="Y127" s="32"/>
      <c r="Z127" s="43"/>
    </row>
    <row r="128" spans="1:26" x14ac:dyDescent="0.25">
      <c r="A128" s="64" t="s">
        <v>115</v>
      </c>
      <c r="B128" s="65"/>
      <c r="C128" s="65"/>
      <c r="D128" s="66">
        <f>ROUND(D129-D104-D86-D115-D121-D122,0)+IF(D121&gt;25000,25000,D121)+IF(D122&gt;25000,25000,D122)</f>
        <v>0</v>
      </c>
      <c r="E128" s="67"/>
      <c r="F128" s="68"/>
      <c r="G128" s="68"/>
      <c r="H128" s="66">
        <f>ROUND(H129-H104-H86-H115-H121-H122,0)+IF(H121&gt;25000,25000,H121)+IF(H122&gt;25000,25000,H122)</f>
        <v>0</v>
      </c>
      <c r="I128" s="67"/>
      <c r="J128" s="65"/>
      <c r="K128" s="65"/>
      <c r="L128" s="66">
        <f>ROUND(L129-L104-L86-L115-L121-L122,0)</f>
        <v>0</v>
      </c>
      <c r="M128" s="67"/>
      <c r="N128" s="65"/>
      <c r="O128" s="65"/>
      <c r="P128" s="66">
        <f>ROUND(P129-P104-P86-P115-P121-P122,0)</f>
        <v>0</v>
      </c>
      <c r="Q128" s="67"/>
      <c r="R128" s="65"/>
      <c r="S128" s="65"/>
      <c r="T128" s="66">
        <f>ROUND(T129-T104-T86-T115-T121-T122,0)</f>
        <v>0</v>
      </c>
      <c r="U128" s="67"/>
      <c r="V128" s="65"/>
      <c r="W128" s="65"/>
      <c r="X128" s="66">
        <f>ROUND(X129-X104-X86-X115-X121-X122,0)</f>
        <v>0</v>
      </c>
      <c r="Y128" s="67"/>
      <c r="Z128" s="69">
        <f>ROUND(D128+H128+L128+P128+T128+X128,0)</f>
        <v>0</v>
      </c>
    </row>
    <row r="129" spans="1:30" x14ac:dyDescent="0.25">
      <c r="A129" s="3" t="s">
        <v>116</v>
      </c>
      <c r="D129" s="27">
        <f>ROUND(D102+D104+D107+D108+D115+D125,0)</f>
        <v>0</v>
      </c>
      <c r="E129" s="32"/>
      <c r="H129" s="27">
        <f>ROUND(H102+H104+H107+H108+H115+H125,0)</f>
        <v>0</v>
      </c>
      <c r="I129" s="32"/>
      <c r="L129" s="27">
        <f>ROUND(L102+L104+L107+L108+L115+L125,0)</f>
        <v>0</v>
      </c>
      <c r="M129" s="32"/>
      <c r="P129" s="27">
        <f>ROUND(P102+P104+P107+P108+P115+P125,0)</f>
        <v>0</v>
      </c>
      <c r="Q129" s="32"/>
      <c r="T129" s="27">
        <f>ROUND(T102+T104+T107+T108+T115+T125,0)</f>
        <v>0</v>
      </c>
      <c r="U129" s="32"/>
      <c r="X129" s="27">
        <f>ROUND(X102+X104+X107+X108+X115+X125,0)</f>
        <v>0</v>
      </c>
      <c r="Y129" s="32"/>
      <c r="Z129" s="27">
        <f>ROUND(Z102+Z104+Z107+Z108+Z115+Z125,0)</f>
        <v>0</v>
      </c>
    </row>
    <row r="130" spans="1:30" x14ac:dyDescent="0.25">
      <c r="A130" s="3" t="s">
        <v>0</v>
      </c>
      <c r="B130" s="70" t="s">
        <v>1</v>
      </c>
      <c r="C130" s="71">
        <v>0.51</v>
      </c>
      <c r="D130" s="27">
        <f>ROUND(D128*C130,0)</f>
        <v>0</v>
      </c>
      <c r="E130" s="30"/>
      <c r="F130" s="70" t="s">
        <v>1</v>
      </c>
      <c r="G130" s="71">
        <v>0.51</v>
      </c>
      <c r="H130" s="27">
        <f>ROUND(H128*G130,0)</f>
        <v>0</v>
      </c>
      <c r="I130" s="30"/>
      <c r="J130" s="70" t="s">
        <v>1</v>
      </c>
      <c r="K130" s="71">
        <v>0.51</v>
      </c>
      <c r="L130" s="27">
        <f>ROUND(L128*K130,0)</f>
        <v>0</v>
      </c>
      <c r="M130" s="30"/>
      <c r="N130" s="70" t="s">
        <v>1</v>
      </c>
      <c r="O130" s="71">
        <v>0.51</v>
      </c>
      <c r="P130" s="27">
        <f>ROUND(P128*O130,0)</f>
        <v>0</v>
      </c>
      <c r="Q130" s="30"/>
      <c r="R130" s="70" t="s">
        <v>1</v>
      </c>
      <c r="S130" s="71">
        <v>0.51</v>
      </c>
      <c r="T130" s="27">
        <f>ROUND(T128*S130,0)</f>
        <v>0</v>
      </c>
      <c r="U130" s="30"/>
      <c r="V130" s="70" t="s">
        <v>1</v>
      </c>
      <c r="W130" s="71">
        <v>0.51</v>
      </c>
      <c r="X130" s="27">
        <f>ROUND(X128*W130,0)</f>
        <v>0</v>
      </c>
      <c r="Y130" s="30"/>
      <c r="Z130" s="20">
        <f>ROUND(D130+H130+L130+P130+T130+X130,0)</f>
        <v>0</v>
      </c>
    </row>
    <row r="131" spans="1:30" ht="15.75" customHeight="1" thickBot="1" x14ac:dyDescent="0.3">
      <c r="A131" s="72" t="s">
        <v>2</v>
      </c>
      <c r="B131" s="72"/>
      <c r="C131" s="72"/>
      <c r="D131" s="73">
        <f>ROUND(D129+D130,0)</f>
        <v>0</v>
      </c>
      <c r="E131" s="30"/>
      <c r="F131" s="73"/>
      <c r="G131" s="72"/>
      <c r="H131" s="73">
        <f>ROUND(H129+H130,0)</f>
        <v>0</v>
      </c>
      <c r="I131" s="30"/>
      <c r="J131" s="72"/>
      <c r="K131" s="72"/>
      <c r="L131" s="73">
        <f>ROUND(L129+L130,0)</f>
        <v>0</v>
      </c>
      <c r="M131" s="30"/>
      <c r="N131" s="72"/>
      <c r="O131" s="72"/>
      <c r="P131" s="73">
        <f>ROUND(P129+P130,0)</f>
        <v>0</v>
      </c>
      <c r="Q131" s="30"/>
      <c r="R131" s="72"/>
      <c r="S131" s="72"/>
      <c r="T131" s="73">
        <f>ROUND(T129+T130,0)</f>
        <v>0</v>
      </c>
      <c r="U131" s="30"/>
      <c r="V131" s="72"/>
      <c r="W131" s="72"/>
      <c r="X131" s="73">
        <f>ROUND(X129+X130,0)</f>
        <v>0</v>
      </c>
      <c r="Y131" s="30"/>
      <c r="Z131" s="73">
        <f>ROUND(Z129+Z130,0)</f>
        <v>0</v>
      </c>
    </row>
    <row r="132" spans="1:30" ht="15.75" customHeight="1" thickTop="1" x14ac:dyDescent="0.25">
      <c r="A132" s="74"/>
      <c r="D132" s="27"/>
      <c r="E132" s="27"/>
      <c r="H132" s="20"/>
      <c r="I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AA132" s="27"/>
      <c r="AB132" s="27"/>
      <c r="AD132" s="75"/>
    </row>
    <row r="133" spans="1:30" x14ac:dyDescent="0.25">
      <c r="A133" s="76"/>
      <c r="H133" s="77"/>
      <c r="I133" s="77"/>
      <c r="Z133" s="20">
        <f>T131+P131+L131+H131+D131+X131</f>
        <v>0</v>
      </c>
      <c r="AA133" s="20" t="s">
        <v>3</v>
      </c>
      <c r="AB133" s="77"/>
    </row>
    <row r="134" spans="1:30" s="79" customFormat="1" ht="16.2" x14ac:dyDescent="0.35">
      <c r="A134" s="78" t="s">
        <v>4</v>
      </c>
      <c r="B134" s="161" t="s">
        <v>44</v>
      </c>
      <c r="C134" s="161"/>
      <c r="D134" s="161"/>
      <c r="E134" s="94"/>
      <c r="F134" s="160" t="s">
        <v>45</v>
      </c>
      <c r="G134" s="160"/>
      <c r="H134" s="160"/>
      <c r="I134" s="94"/>
      <c r="J134" s="160" t="s">
        <v>46</v>
      </c>
      <c r="K134" s="160"/>
      <c r="L134" s="160"/>
      <c r="M134" s="94"/>
      <c r="N134" s="160" t="s">
        <v>47</v>
      </c>
      <c r="O134" s="160"/>
      <c r="P134" s="160"/>
      <c r="Q134" s="94"/>
      <c r="R134" s="160" t="s">
        <v>48</v>
      </c>
      <c r="S134" s="160"/>
      <c r="T134" s="160"/>
      <c r="U134" s="95"/>
      <c r="V134" s="160" t="s">
        <v>35</v>
      </c>
      <c r="W134" s="160"/>
      <c r="X134" s="160"/>
      <c r="Y134" s="80"/>
      <c r="Z134" s="81"/>
      <c r="AA134" s="81"/>
      <c r="AB134" s="82"/>
      <c r="AC134" s="81"/>
      <c r="AD134" s="81"/>
    </row>
    <row r="135" spans="1:30" ht="16.2" x14ac:dyDescent="0.35">
      <c r="A135" s="78"/>
      <c r="B135" s="96">
        <v>40725</v>
      </c>
      <c r="C135" s="96" t="s">
        <v>27</v>
      </c>
      <c r="D135" s="96">
        <v>41090</v>
      </c>
      <c r="E135" s="97"/>
      <c r="F135" s="96">
        <v>41091</v>
      </c>
      <c r="G135" s="96" t="s">
        <v>27</v>
      </c>
      <c r="H135" s="96">
        <v>41455</v>
      </c>
      <c r="I135" s="97"/>
      <c r="J135" s="96">
        <v>41456</v>
      </c>
      <c r="K135" s="96" t="s">
        <v>27</v>
      </c>
      <c r="L135" s="96">
        <v>41820</v>
      </c>
      <c r="M135" s="97"/>
      <c r="N135" s="96">
        <v>41821</v>
      </c>
      <c r="O135" s="96" t="s">
        <v>27</v>
      </c>
      <c r="P135" s="96">
        <v>42185</v>
      </c>
      <c r="Q135" s="97"/>
      <c r="R135" s="96">
        <v>42186</v>
      </c>
      <c r="S135" s="96" t="s">
        <v>27</v>
      </c>
      <c r="T135" s="96">
        <v>42551</v>
      </c>
      <c r="U135" s="98"/>
      <c r="V135" s="96">
        <v>42552</v>
      </c>
      <c r="W135" s="96" t="s">
        <v>27</v>
      </c>
      <c r="X135" s="96">
        <v>42916</v>
      </c>
      <c r="Y135" s="9"/>
      <c r="Z135" s="20"/>
      <c r="AB135" s="77"/>
    </row>
    <row r="136" spans="1:30" ht="13.8" x14ac:dyDescent="0.3">
      <c r="A136" s="83" t="s">
        <v>28</v>
      </c>
      <c r="B136" s="99"/>
      <c r="C136" s="99"/>
      <c r="D136" s="99"/>
      <c r="E136" s="97"/>
      <c r="F136" s="100"/>
      <c r="G136" s="100"/>
      <c r="H136" s="100"/>
      <c r="I136" s="97"/>
      <c r="J136" s="100"/>
      <c r="K136" s="100"/>
      <c r="L136" s="100"/>
      <c r="M136" s="97"/>
      <c r="N136" s="159"/>
      <c r="O136" s="159"/>
      <c r="P136" s="159"/>
      <c r="Q136" s="97"/>
      <c r="R136" s="159"/>
      <c r="S136" s="159"/>
      <c r="T136" s="159"/>
      <c r="U136" s="98"/>
      <c r="V136" s="159"/>
      <c r="W136" s="159"/>
      <c r="X136" s="159"/>
      <c r="Y136" s="9"/>
      <c r="Z136" s="20"/>
      <c r="AB136" s="77"/>
    </row>
    <row r="137" spans="1:30" x14ac:dyDescent="0.25">
      <c r="A137" s="3" t="s">
        <v>29</v>
      </c>
      <c r="B137" s="101"/>
      <c r="C137" s="102">
        <v>0.51</v>
      </c>
      <c r="D137" s="101"/>
      <c r="E137" s="97"/>
      <c r="F137" s="103"/>
      <c r="G137" s="102">
        <v>0.51</v>
      </c>
      <c r="H137" s="101"/>
      <c r="I137" s="97"/>
      <c r="J137" s="101"/>
      <c r="K137" s="102">
        <v>0.51</v>
      </c>
      <c r="L137" s="101"/>
      <c r="M137" s="97"/>
      <c r="N137" s="101"/>
      <c r="O137" s="102">
        <v>0.51</v>
      </c>
      <c r="P137" s="101"/>
      <c r="Q137" s="97"/>
      <c r="R137" s="101"/>
      <c r="S137" s="102">
        <v>0.51</v>
      </c>
      <c r="T137" s="101"/>
      <c r="U137" s="98"/>
      <c r="V137" s="101"/>
      <c r="W137" s="102">
        <v>0.51</v>
      </c>
      <c r="X137" s="101"/>
      <c r="Y137" s="9"/>
      <c r="Z137" s="20"/>
      <c r="AA137" s="84"/>
      <c r="AC137" s="85"/>
    </row>
    <row r="138" spans="1:30" x14ac:dyDescent="0.25">
      <c r="A138" s="3" t="s">
        <v>30</v>
      </c>
      <c r="B138" s="101"/>
      <c r="C138" s="102">
        <v>0.5</v>
      </c>
      <c r="D138" s="101"/>
      <c r="E138" s="97"/>
      <c r="F138" s="103"/>
      <c r="G138" s="102">
        <v>0.5</v>
      </c>
      <c r="H138" s="101"/>
      <c r="I138" s="97"/>
      <c r="J138" s="101"/>
      <c r="K138" s="102">
        <v>0.5</v>
      </c>
      <c r="L138" s="101"/>
      <c r="M138" s="97"/>
      <c r="N138" s="101"/>
      <c r="O138" s="102">
        <v>0.5</v>
      </c>
      <c r="P138" s="101"/>
      <c r="Q138" s="97"/>
      <c r="R138" s="101"/>
      <c r="S138" s="102">
        <v>0.5</v>
      </c>
      <c r="T138" s="104"/>
      <c r="U138" s="98"/>
      <c r="V138" s="101"/>
      <c r="W138" s="102">
        <v>0.5</v>
      </c>
      <c r="X138" s="104"/>
      <c r="Y138" s="9"/>
      <c r="Z138" s="19"/>
      <c r="AA138" s="86"/>
    </row>
    <row r="139" spans="1:30" x14ac:dyDescent="0.25">
      <c r="A139" s="3" t="s">
        <v>31</v>
      </c>
      <c r="B139" s="101"/>
      <c r="C139" s="102">
        <v>0.5</v>
      </c>
      <c r="D139" s="101"/>
      <c r="E139" s="97"/>
      <c r="F139" s="103"/>
      <c r="G139" s="102">
        <v>0.5</v>
      </c>
      <c r="H139" s="101"/>
      <c r="I139" s="97"/>
      <c r="J139" s="101"/>
      <c r="K139" s="102">
        <v>0.5</v>
      </c>
      <c r="L139" s="101"/>
      <c r="M139" s="97"/>
      <c r="N139" s="101"/>
      <c r="O139" s="102">
        <v>0.5</v>
      </c>
      <c r="P139" s="101"/>
      <c r="Q139" s="97"/>
      <c r="R139" s="101"/>
      <c r="S139" s="102">
        <v>0.5</v>
      </c>
      <c r="T139" s="104"/>
      <c r="U139" s="98"/>
      <c r="V139" s="101"/>
      <c r="W139" s="102">
        <v>0.5</v>
      </c>
      <c r="X139" s="104"/>
      <c r="Y139" s="9"/>
    </row>
    <row r="140" spans="1:30" x14ac:dyDescent="0.25">
      <c r="A140" s="3" t="s">
        <v>32</v>
      </c>
      <c r="B140" s="101"/>
      <c r="C140" s="102">
        <v>0.54</v>
      </c>
      <c r="D140" s="101"/>
      <c r="E140" s="97"/>
      <c r="F140" s="103"/>
      <c r="G140" s="102">
        <v>0.54</v>
      </c>
      <c r="H140" s="101"/>
      <c r="I140" s="97"/>
      <c r="J140" s="101"/>
      <c r="K140" s="102">
        <v>0.54</v>
      </c>
      <c r="L140" s="101"/>
      <c r="M140" s="97"/>
      <c r="N140" s="101"/>
      <c r="O140" s="102">
        <v>0.54</v>
      </c>
      <c r="P140" s="101"/>
      <c r="Q140" s="97"/>
      <c r="R140" s="101"/>
      <c r="S140" s="102">
        <v>0.54</v>
      </c>
      <c r="T140" s="104"/>
      <c r="U140" s="98"/>
      <c r="V140" s="101"/>
      <c r="W140" s="102">
        <v>0.54</v>
      </c>
      <c r="X140" s="104"/>
      <c r="Y140" s="9"/>
    </row>
    <row r="141" spans="1:30" ht="27" customHeight="1" x14ac:dyDescent="0.25">
      <c r="A141" s="87" t="s">
        <v>33</v>
      </c>
      <c r="B141" s="101"/>
      <c r="C141" s="102">
        <v>0.2</v>
      </c>
      <c r="D141" s="101"/>
      <c r="E141" s="97"/>
      <c r="F141" s="103"/>
      <c r="G141" s="102">
        <v>0.2</v>
      </c>
      <c r="H141" s="101"/>
      <c r="I141" s="97"/>
      <c r="J141" s="101"/>
      <c r="K141" s="102">
        <v>0.2</v>
      </c>
      <c r="L141" s="101"/>
      <c r="M141" s="97"/>
      <c r="N141" s="101"/>
      <c r="O141" s="102">
        <v>0.2</v>
      </c>
      <c r="P141" s="101"/>
      <c r="Q141" s="97"/>
      <c r="R141" s="101"/>
      <c r="S141" s="102">
        <v>0.2</v>
      </c>
      <c r="T141" s="104"/>
      <c r="U141" s="98"/>
      <c r="V141" s="101"/>
      <c r="W141" s="102">
        <v>0.2</v>
      </c>
      <c r="X141" s="104"/>
      <c r="Y141" s="9"/>
    </row>
    <row r="142" spans="1:30" ht="27" customHeight="1" x14ac:dyDescent="0.25">
      <c r="A142" s="87"/>
      <c r="B142" s="101"/>
      <c r="C142" s="102"/>
      <c r="D142" s="101"/>
      <c r="E142" s="97"/>
      <c r="F142" s="103"/>
      <c r="G142" s="102"/>
      <c r="H142" s="101"/>
      <c r="I142" s="97"/>
      <c r="J142" s="101"/>
      <c r="K142" s="102"/>
      <c r="L142" s="101"/>
      <c r="M142" s="97"/>
      <c r="N142" s="101"/>
      <c r="O142" s="102"/>
      <c r="P142" s="101"/>
      <c r="Q142" s="97"/>
      <c r="R142" s="101"/>
      <c r="S142" s="102"/>
      <c r="T142" s="104"/>
      <c r="U142" s="98"/>
      <c r="V142" s="101"/>
      <c r="W142" s="102"/>
      <c r="X142" s="104"/>
      <c r="Y142" s="9"/>
    </row>
    <row r="143" spans="1:30" ht="13.8" x14ac:dyDescent="0.3">
      <c r="A143" s="83" t="s">
        <v>34</v>
      </c>
      <c r="B143" s="103"/>
      <c r="C143" s="103"/>
      <c r="D143" s="103"/>
      <c r="E143" s="97"/>
      <c r="F143" s="103"/>
      <c r="G143" s="103"/>
      <c r="H143" s="98"/>
      <c r="I143" s="97"/>
      <c r="J143" s="98"/>
      <c r="K143" s="98"/>
      <c r="L143" s="98"/>
      <c r="M143" s="97"/>
      <c r="N143" s="98"/>
      <c r="O143" s="98"/>
      <c r="P143" s="98"/>
      <c r="Q143" s="97"/>
      <c r="R143" s="98"/>
      <c r="S143" s="98"/>
      <c r="T143" s="98"/>
      <c r="U143" s="98"/>
      <c r="V143" s="98"/>
      <c r="W143" s="98"/>
      <c r="X143" s="98"/>
      <c r="Y143" s="9"/>
    </row>
    <row r="144" spans="1:30" x14ac:dyDescent="0.25">
      <c r="A144" s="3" t="s">
        <v>29</v>
      </c>
      <c r="B144" s="101"/>
      <c r="C144" s="102">
        <v>0.26</v>
      </c>
      <c r="D144" s="101"/>
      <c r="E144" s="97"/>
      <c r="F144" s="103"/>
      <c r="G144" s="102">
        <v>0.26</v>
      </c>
      <c r="H144" s="101"/>
      <c r="I144" s="97"/>
      <c r="J144" s="101"/>
      <c r="K144" s="102">
        <v>0.26</v>
      </c>
      <c r="L144" s="101"/>
      <c r="M144" s="97"/>
      <c r="N144" s="101"/>
      <c r="O144" s="102">
        <v>0.26</v>
      </c>
      <c r="P144" s="101"/>
      <c r="Q144" s="97"/>
      <c r="R144" s="101"/>
      <c r="S144" s="102">
        <v>0.26</v>
      </c>
      <c r="T144" s="98"/>
      <c r="U144" s="98"/>
      <c r="V144" s="101"/>
      <c r="W144" s="102">
        <v>0.26</v>
      </c>
      <c r="X144" s="98"/>
      <c r="Y144" s="9"/>
    </row>
    <row r="145" spans="1:26" x14ac:dyDescent="0.25">
      <c r="A145" s="3" t="s">
        <v>30</v>
      </c>
      <c r="B145" s="101"/>
      <c r="C145" s="102">
        <v>0.26</v>
      </c>
      <c r="D145" s="101"/>
      <c r="E145" s="97"/>
      <c r="F145" s="103"/>
      <c r="G145" s="102">
        <v>0.26</v>
      </c>
      <c r="H145" s="101"/>
      <c r="I145" s="97"/>
      <c r="J145" s="101"/>
      <c r="K145" s="102">
        <v>0.26</v>
      </c>
      <c r="L145" s="101"/>
      <c r="M145" s="97"/>
      <c r="N145" s="101"/>
      <c r="O145" s="102">
        <v>0.26</v>
      </c>
      <c r="P145" s="101"/>
      <c r="Q145" s="97"/>
      <c r="R145" s="101"/>
      <c r="S145" s="102">
        <v>0.26</v>
      </c>
      <c r="T145" s="98"/>
      <c r="U145" s="98"/>
      <c r="V145" s="101"/>
      <c r="W145" s="102">
        <v>0.26</v>
      </c>
      <c r="X145" s="98"/>
      <c r="Y145" s="9"/>
      <c r="Z145" s="20"/>
    </row>
    <row r="146" spans="1:26" x14ac:dyDescent="0.25">
      <c r="A146" s="3" t="s">
        <v>31</v>
      </c>
      <c r="B146" s="101"/>
      <c r="C146" s="102">
        <v>0.26</v>
      </c>
      <c r="D146" s="101"/>
      <c r="E146" s="97"/>
      <c r="F146" s="103"/>
      <c r="G146" s="102">
        <v>0.26</v>
      </c>
      <c r="H146" s="101"/>
      <c r="I146" s="97"/>
      <c r="J146" s="101"/>
      <c r="K146" s="102">
        <v>0.26</v>
      </c>
      <c r="L146" s="101"/>
      <c r="M146" s="97"/>
      <c r="N146" s="101"/>
      <c r="O146" s="102">
        <v>0.26</v>
      </c>
      <c r="P146" s="101"/>
      <c r="Q146" s="97"/>
      <c r="R146" s="101"/>
      <c r="S146" s="102">
        <v>0.26</v>
      </c>
      <c r="T146" s="98"/>
      <c r="U146" s="98"/>
      <c r="V146" s="101"/>
      <c r="W146" s="102">
        <v>0.26</v>
      </c>
      <c r="X146" s="98"/>
      <c r="Y146" s="9"/>
    </row>
    <row r="147" spans="1:26" x14ac:dyDescent="0.25">
      <c r="A147" s="3" t="s">
        <v>32</v>
      </c>
      <c r="B147" s="101"/>
      <c r="C147" s="102">
        <v>0.28999999999999998</v>
      </c>
      <c r="D147" s="101"/>
      <c r="E147" s="97"/>
      <c r="F147" s="103"/>
      <c r="G147" s="102">
        <v>0.28999999999999998</v>
      </c>
      <c r="H147" s="101"/>
      <c r="I147" s="97"/>
      <c r="J147" s="101"/>
      <c r="K147" s="102">
        <v>0.28999999999999998</v>
      </c>
      <c r="L147" s="101"/>
      <c r="M147" s="97"/>
      <c r="N147" s="101"/>
      <c r="O147" s="102">
        <v>0.28999999999999998</v>
      </c>
      <c r="P147" s="101"/>
      <c r="Q147" s="97"/>
      <c r="R147" s="101"/>
      <c r="S147" s="102">
        <v>0.28999999999999998</v>
      </c>
      <c r="T147" s="98"/>
      <c r="U147" s="98"/>
      <c r="V147" s="101"/>
      <c r="W147" s="102">
        <v>0.28999999999999998</v>
      </c>
      <c r="X147" s="98"/>
      <c r="Y147" s="9"/>
    </row>
    <row r="148" spans="1:26" ht="39.6" x14ac:dyDescent="0.25">
      <c r="A148" s="87" t="s">
        <v>38</v>
      </c>
      <c r="B148" s="101"/>
      <c r="C148" s="102">
        <v>0.2</v>
      </c>
      <c r="D148" s="101"/>
      <c r="E148" s="97"/>
      <c r="F148" s="103"/>
      <c r="G148" s="102">
        <v>0.2</v>
      </c>
      <c r="H148" s="101"/>
      <c r="I148" s="97"/>
      <c r="J148" s="101"/>
      <c r="K148" s="102">
        <v>0.2</v>
      </c>
      <c r="L148" s="101"/>
      <c r="M148" s="97"/>
      <c r="N148" s="101"/>
      <c r="O148" s="102">
        <v>0.2</v>
      </c>
      <c r="P148" s="101"/>
      <c r="Q148" s="97"/>
      <c r="R148" s="101"/>
      <c r="S148" s="102">
        <v>0.2</v>
      </c>
      <c r="T148" s="98"/>
      <c r="U148" s="98"/>
      <c r="V148" s="101"/>
      <c r="W148" s="102">
        <v>0.2</v>
      </c>
      <c r="X148" s="98"/>
      <c r="Y148" s="9"/>
    </row>
    <row r="150" spans="1:26" x14ac:dyDescent="0.25">
      <c r="A150" s="76" t="s">
        <v>36</v>
      </c>
    </row>
    <row r="151" spans="1:26" x14ac:dyDescent="0.25">
      <c r="A151" s="88" t="s">
        <v>37</v>
      </c>
    </row>
  </sheetData>
  <customSheetViews>
    <customSheetView guid="{7E480A89-9ADD-40D3-AD7C-1B4DAC730927}" hiddenRows="1" hiddenColumns="1" state="hidden" topLeftCell="A81">
      <selection sqref="A1:C1"/>
      <pageMargins left="0.75" right="0.75" top="1" bottom="1" header="0.5" footer="0.5"/>
    </customSheetView>
    <customSheetView guid="{1AB19389-5738-4E19-932B-32DED3F878FC}" hiddenRows="1" hiddenColumns="1" state="hidden" topLeftCell="A81">
      <selection sqref="A1:C1"/>
      <pageMargins left="0.75" right="0.75" top="1" bottom="1" header="0.5" footer="0.5"/>
    </customSheetView>
    <customSheetView guid="{FB0E21F0-4E3B-4E81-9712-EA49C90E1D5A}" hiddenRows="1" state="hidden">
      <selection sqref="A1:C1"/>
      <pageMargins left="0.7" right="0.7" top="0.75" bottom="0.75" header="0.3" footer="0.3"/>
    </customSheetView>
    <customSheetView guid="{CCA9AF78-5B98-4143-B7AD-20DF2202D9CD}" hiddenRows="1" hiddenColumns="1" state="hidden" topLeftCell="A81">
      <selection sqref="A1:C1"/>
      <pageMargins left="0.7" right="0.7" top="0.75" bottom="0.75" header="0.3" footer="0.3"/>
    </customSheetView>
    <customSheetView guid="{7A923FC1-5E6B-4640-98A3-7D91AFD62F71}" hiddenRows="1" hiddenColumns="1" state="hidden" topLeftCell="A81">
      <selection sqref="A1:C1"/>
      <pageMargins left="0.7" right="0.7" top="0.75" bottom="0.75" header="0.3" footer="0.3"/>
    </customSheetView>
  </customSheetViews>
  <mergeCells count="16">
    <mergeCell ref="B134:D134"/>
    <mergeCell ref="F134:H134"/>
    <mergeCell ref="J134:L134"/>
    <mergeCell ref="N134:P134"/>
    <mergeCell ref="R134:T134"/>
    <mergeCell ref="R6:T6"/>
    <mergeCell ref="N136:P136"/>
    <mergeCell ref="R136:T136"/>
    <mergeCell ref="V136:X136"/>
    <mergeCell ref="V6:X6"/>
    <mergeCell ref="V134:X134"/>
    <mergeCell ref="A1:C1"/>
    <mergeCell ref="B6:D6"/>
    <mergeCell ref="F6:H6"/>
    <mergeCell ref="J6:L6"/>
    <mergeCell ref="N6:P6"/>
  </mergeCells>
  <phoneticPr fontId="17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1"/>
  <sheetViews>
    <sheetView topLeftCell="A89" workbookViewId="0">
      <selection sqref="A1:C1"/>
    </sheetView>
  </sheetViews>
  <sheetFormatPr defaultColWidth="8.6640625" defaultRowHeight="13.2" x14ac:dyDescent="0.25"/>
  <cols>
    <col min="1" max="1" width="25.6640625" style="3" customWidth="1"/>
    <col min="2" max="2" width="8.44140625" style="3" hidden="1" customWidth="1"/>
    <col min="3" max="3" width="7.44140625" style="3" hidden="1" customWidth="1"/>
    <col min="4" max="4" width="8.6640625" style="3" hidden="1" customWidth="1"/>
    <col min="5" max="5" width="0.44140625" style="3" customWidth="1"/>
    <col min="6" max="6" width="8.44140625" style="3" bestFit="1" customWidth="1"/>
    <col min="7" max="7" width="8" style="3" bestFit="1" customWidth="1"/>
    <col min="8" max="8" width="8.6640625" style="3"/>
    <col min="9" max="9" width="0.44140625" style="3" customWidth="1"/>
    <col min="10" max="10" width="8.44140625" style="3" bestFit="1" customWidth="1"/>
    <col min="11" max="11" width="8" style="3" bestFit="1" customWidth="1"/>
    <col min="12" max="12" width="8.6640625" style="3"/>
    <col min="13" max="13" width="0.44140625" style="3" customWidth="1"/>
    <col min="14" max="14" width="8.44140625" style="3" bestFit="1" customWidth="1"/>
    <col min="15" max="15" width="7.44140625" style="3" bestFit="1" customWidth="1"/>
    <col min="16" max="16" width="8.6640625" style="3"/>
    <col min="17" max="17" width="0.44140625" style="3" customWidth="1"/>
    <col min="18" max="18" width="8.44140625" style="3" bestFit="1" customWidth="1"/>
    <col min="19" max="19" width="8" style="3" bestFit="1" customWidth="1"/>
    <col min="20" max="20" width="8.6640625" style="3"/>
    <col min="21" max="21" width="0.44140625" style="3" customWidth="1"/>
    <col min="22" max="22" width="8.44140625" style="3" bestFit="1" customWidth="1"/>
    <col min="23" max="23" width="8" style="3" bestFit="1" customWidth="1"/>
    <col min="24" max="24" width="8.6640625" style="3"/>
    <col min="25" max="25" width="0.44140625" style="3" customWidth="1"/>
    <col min="26" max="26" width="10.109375" style="3" bestFit="1" customWidth="1"/>
    <col min="27" max="27" width="8.44140625" style="3" customWidth="1"/>
    <col min="28" max="28" width="1.33203125" style="3" customWidth="1"/>
    <col min="29" max="31" width="8.44140625" style="3" customWidth="1"/>
    <col min="32" max="16384" width="8.6640625" style="3"/>
  </cols>
  <sheetData>
    <row r="1" spans="1:26" x14ac:dyDescent="0.25">
      <c r="A1" s="154" t="s">
        <v>39</v>
      </c>
      <c r="B1" s="157"/>
      <c r="C1" s="157"/>
      <c r="D1" s="1"/>
      <c r="E1" s="1"/>
      <c r="F1" s="1"/>
      <c r="G1" s="1"/>
      <c r="H1" s="1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</row>
    <row r="2" spans="1:26" x14ac:dyDescent="0.25">
      <c r="A2" s="4" t="s">
        <v>40</v>
      </c>
      <c r="B2" s="1"/>
      <c r="C2" s="1"/>
      <c r="D2" s="1"/>
      <c r="E2" s="1"/>
      <c r="F2" s="1"/>
      <c r="G2" s="1"/>
      <c r="H2" s="1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"/>
    </row>
    <row r="3" spans="1:26" x14ac:dyDescent="0.25">
      <c r="A3" s="5" t="s">
        <v>41</v>
      </c>
      <c r="B3" s="6"/>
      <c r="C3" s="6"/>
      <c r="D3" s="6"/>
      <c r="E3" s="6"/>
      <c r="F3" s="6"/>
      <c r="G3" s="6"/>
      <c r="H3" s="6"/>
      <c r="I3" s="2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2"/>
    </row>
    <row r="4" spans="1:26" x14ac:dyDescent="0.25">
      <c r="A4" s="5" t="s">
        <v>42</v>
      </c>
      <c r="C4" s="6"/>
      <c r="D4" s="6"/>
      <c r="E4" s="6"/>
      <c r="F4" s="7">
        <v>0</v>
      </c>
      <c r="G4" s="6"/>
      <c r="H4" s="6"/>
      <c r="I4" s="2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2"/>
    </row>
    <row r="5" spans="1:26" x14ac:dyDescent="0.25">
      <c r="A5" s="8" t="s">
        <v>43</v>
      </c>
      <c r="C5" s="6"/>
      <c r="D5" s="6"/>
      <c r="E5" s="6"/>
      <c r="F5" s="7">
        <v>0.06</v>
      </c>
      <c r="G5" s="6"/>
      <c r="H5" s="6"/>
      <c r="I5" s="2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2"/>
    </row>
    <row r="6" spans="1:26" x14ac:dyDescent="0.25">
      <c r="B6" s="155" t="s">
        <v>45</v>
      </c>
      <c r="C6" s="155"/>
      <c r="D6" s="155"/>
      <c r="E6" s="9"/>
      <c r="F6" s="158" t="s">
        <v>46</v>
      </c>
      <c r="G6" s="158"/>
      <c r="H6" s="158"/>
      <c r="I6" s="9"/>
      <c r="J6" s="156" t="s">
        <v>47</v>
      </c>
      <c r="K6" s="156"/>
      <c r="L6" s="156"/>
      <c r="M6" s="9"/>
      <c r="N6" s="156" t="s">
        <v>48</v>
      </c>
      <c r="O6" s="156"/>
      <c r="P6" s="156"/>
      <c r="Q6" s="9"/>
      <c r="R6" s="156" t="s">
        <v>35</v>
      </c>
      <c r="S6" s="156"/>
      <c r="T6" s="156"/>
      <c r="U6" s="9"/>
      <c r="V6" s="156" t="s">
        <v>119</v>
      </c>
      <c r="W6" s="156"/>
      <c r="X6" s="156"/>
      <c r="Y6" s="9"/>
      <c r="Z6" s="10" t="s">
        <v>49</v>
      </c>
    </row>
    <row r="7" spans="1:26" ht="26.4" x14ac:dyDescent="0.25">
      <c r="B7" s="11" t="s">
        <v>50</v>
      </c>
      <c r="C7" s="12"/>
      <c r="D7" s="13"/>
      <c r="E7" s="9"/>
      <c r="F7" s="11" t="s">
        <v>50</v>
      </c>
      <c r="G7" s="12"/>
      <c r="H7" s="13"/>
      <c r="I7" s="9"/>
      <c r="J7" s="11" t="s">
        <v>50</v>
      </c>
      <c r="K7" s="12"/>
      <c r="L7" s="13"/>
      <c r="M7" s="9"/>
      <c r="N7" s="11" t="s">
        <v>50</v>
      </c>
      <c r="O7" s="12"/>
      <c r="P7" s="13"/>
      <c r="Q7" s="9"/>
      <c r="R7" s="11" t="s">
        <v>50</v>
      </c>
      <c r="S7" s="12"/>
      <c r="T7" s="13"/>
      <c r="U7" s="9"/>
      <c r="V7" s="11" t="s">
        <v>50</v>
      </c>
      <c r="W7" s="12"/>
      <c r="X7" s="13"/>
      <c r="Y7" s="9"/>
      <c r="Z7" s="14">
        <f>C7</f>
        <v>0</v>
      </c>
    </row>
    <row r="8" spans="1:26" x14ac:dyDescent="0.25">
      <c r="B8" s="11" t="s">
        <v>51</v>
      </c>
      <c r="C8" s="12"/>
      <c r="D8" s="13"/>
      <c r="E8" s="9"/>
      <c r="F8" s="11" t="s">
        <v>51</v>
      </c>
      <c r="G8" s="12"/>
      <c r="H8" s="13"/>
      <c r="I8" s="9"/>
      <c r="J8" s="11" t="s">
        <v>51</v>
      </c>
      <c r="K8" s="12"/>
      <c r="L8" s="13"/>
      <c r="M8" s="9"/>
      <c r="N8" s="11" t="s">
        <v>51</v>
      </c>
      <c r="O8" s="12"/>
      <c r="P8" s="13"/>
      <c r="Q8" s="9"/>
      <c r="R8" s="11" t="s">
        <v>51</v>
      </c>
      <c r="S8" s="12"/>
      <c r="T8" s="13"/>
      <c r="U8" s="9"/>
      <c r="V8" s="11" t="s">
        <v>51</v>
      </c>
      <c r="W8" s="12"/>
      <c r="X8" s="13"/>
      <c r="Y8" s="9"/>
      <c r="Z8" s="14">
        <f>W8</f>
        <v>0</v>
      </c>
    </row>
    <row r="9" spans="1:26" x14ac:dyDescent="0.25">
      <c r="A9" s="15" t="s">
        <v>52</v>
      </c>
      <c r="B9" s="3" t="s">
        <v>53</v>
      </c>
      <c r="D9" s="16">
        <f>ROUND((C8-C7)/30,0)</f>
        <v>0</v>
      </c>
      <c r="E9" s="17"/>
      <c r="F9" s="3" t="s">
        <v>53</v>
      </c>
      <c r="H9" s="16">
        <f>ROUND((G8-G7)/30,0)</f>
        <v>0</v>
      </c>
      <c r="I9" s="17"/>
      <c r="J9" s="3" t="s">
        <v>53</v>
      </c>
      <c r="L9" s="16">
        <f>ROUND((K8-K7)/30,0)</f>
        <v>0</v>
      </c>
      <c r="M9" s="17"/>
      <c r="N9" s="3" t="s">
        <v>53</v>
      </c>
      <c r="P9" s="16">
        <f>ROUND((O8-O7)/30,0)</f>
        <v>0</v>
      </c>
      <c r="Q9" s="17"/>
      <c r="R9" s="3" t="s">
        <v>53</v>
      </c>
      <c r="T9" s="16">
        <f>ROUND((S8-S7)/30,0)</f>
        <v>0</v>
      </c>
      <c r="U9" s="17"/>
      <c r="V9" s="3" t="s">
        <v>53</v>
      </c>
      <c r="X9" s="16">
        <f>ROUND((W8-W7)/30,0)</f>
        <v>0</v>
      </c>
      <c r="Y9" s="17"/>
      <c r="Z9" s="18">
        <f>ROUND(D9+H9+L9+P9+T9+X9,0)</f>
        <v>0</v>
      </c>
    </row>
    <row r="10" spans="1:26" x14ac:dyDescent="0.25">
      <c r="A10" s="19" t="s">
        <v>54</v>
      </c>
      <c r="B10" s="2"/>
      <c r="C10" s="2"/>
      <c r="E10" s="21"/>
      <c r="F10" s="2"/>
      <c r="G10" s="2"/>
      <c r="I10" s="21"/>
      <c r="J10" s="2"/>
      <c r="K10" s="2"/>
      <c r="M10" s="21"/>
      <c r="N10" s="2"/>
      <c r="O10" s="2"/>
      <c r="Q10" s="21"/>
      <c r="R10" s="2"/>
      <c r="S10" s="2"/>
      <c r="U10" s="21"/>
      <c r="V10" s="2"/>
      <c r="W10" s="2"/>
      <c r="Y10" s="21"/>
      <c r="Z10" s="20"/>
    </row>
    <row r="11" spans="1:26" x14ac:dyDescent="0.25">
      <c r="A11" s="22" t="s">
        <v>55</v>
      </c>
      <c r="B11" s="23" t="s">
        <v>56</v>
      </c>
      <c r="C11" s="23" t="s">
        <v>57</v>
      </c>
      <c r="D11" s="24" t="s">
        <v>58</v>
      </c>
      <c r="E11" s="21"/>
      <c r="F11" s="23" t="s">
        <v>56</v>
      </c>
      <c r="G11" s="23" t="s">
        <v>57</v>
      </c>
      <c r="H11" s="24" t="s">
        <v>58</v>
      </c>
      <c r="I11" s="21"/>
      <c r="J11" s="23" t="s">
        <v>56</v>
      </c>
      <c r="K11" s="23" t="s">
        <v>57</v>
      </c>
      <c r="L11" s="24" t="s">
        <v>58</v>
      </c>
      <c r="M11" s="21"/>
      <c r="N11" s="23" t="s">
        <v>56</v>
      </c>
      <c r="O11" s="23" t="s">
        <v>57</v>
      </c>
      <c r="P11" s="24" t="s">
        <v>58</v>
      </c>
      <c r="Q11" s="21"/>
      <c r="R11" s="23" t="s">
        <v>56</v>
      </c>
      <c r="S11" s="23" t="s">
        <v>57</v>
      </c>
      <c r="T11" s="24" t="s">
        <v>58</v>
      </c>
      <c r="U11" s="21"/>
      <c r="V11" s="23" t="s">
        <v>56</v>
      </c>
      <c r="W11" s="23" t="s">
        <v>57</v>
      </c>
      <c r="X11" s="24" t="s">
        <v>58</v>
      </c>
      <c r="Y11" s="21"/>
      <c r="Z11" s="20"/>
    </row>
    <row r="12" spans="1:26" hidden="1" x14ac:dyDescent="0.25">
      <c r="A12" s="3" t="s">
        <v>59</v>
      </c>
      <c r="B12" s="25"/>
      <c r="C12" s="26"/>
      <c r="D12" s="27">
        <f>ROUND(B12/195*C12,0)</f>
        <v>0</v>
      </c>
      <c r="E12" s="21"/>
      <c r="F12" s="20">
        <f>ROUND(B12*(1+$F$4),0)</f>
        <v>0</v>
      </c>
      <c r="G12" s="26"/>
      <c r="H12" s="27">
        <f>ROUND(F12/195*G12,0)</f>
        <v>0</v>
      </c>
      <c r="I12" s="21"/>
      <c r="J12" s="20">
        <f>ROUND(F12*(1+$F$4),0)</f>
        <v>0</v>
      </c>
      <c r="K12" s="26"/>
      <c r="L12" s="27">
        <f>ROUND(J12/195*K12,0)</f>
        <v>0</v>
      </c>
      <c r="M12" s="21"/>
      <c r="N12" s="20">
        <f>ROUND(J12*(1+$F$4),0)</f>
        <v>0</v>
      </c>
      <c r="O12" s="26"/>
      <c r="P12" s="27">
        <f>ROUND(N12/195*O12,0)</f>
        <v>0</v>
      </c>
      <c r="Q12" s="21"/>
      <c r="R12" s="20">
        <f>ROUND(N12*(1+$F$4),0)</f>
        <v>0</v>
      </c>
      <c r="S12" s="26"/>
      <c r="T12" s="27">
        <f>ROUND(R12/195*S12,0)</f>
        <v>0</v>
      </c>
      <c r="U12" s="21"/>
      <c r="V12" s="20">
        <f>ROUND(R12*(1+$F$4),0)</f>
        <v>0</v>
      </c>
      <c r="W12" s="26"/>
      <c r="X12" s="27">
        <f>ROUND(V12/195*W12,0)</f>
        <v>0</v>
      </c>
      <c r="Y12" s="21"/>
      <c r="Z12" s="20">
        <f>ROUND(D12+H12+L12+P12+T12+X12,0)</f>
        <v>0</v>
      </c>
    </row>
    <row r="13" spans="1:26" ht="15.75" hidden="1" customHeight="1" x14ac:dyDescent="0.25">
      <c r="A13" s="3" t="s">
        <v>59</v>
      </c>
      <c r="B13" s="25"/>
      <c r="C13" s="26"/>
      <c r="D13" s="27">
        <f t="shared" ref="D13:D21" si="0">ROUND(B13/195*C13,0)</f>
        <v>0</v>
      </c>
      <c r="E13" s="21"/>
      <c r="I13" s="21"/>
      <c r="M13" s="21"/>
      <c r="Q13" s="21"/>
      <c r="U13" s="21"/>
      <c r="Y13" s="21"/>
    </row>
    <row r="14" spans="1:26" ht="15.75" hidden="1" customHeight="1" x14ac:dyDescent="0.25">
      <c r="A14" s="3" t="s">
        <v>59</v>
      </c>
      <c r="B14" s="25"/>
      <c r="C14" s="26"/>
      <c r="D14" s="27">
        <f t="shared" si="0"/>
        <v>0</v>
      </c>
      <c r="E14" s="30"/>
      <c r="F14" s="20"/>
      <c r="G14" s="15"/>
      <c r="H14" s="43"/>
      <c r="I14" s="30"/>
      <c r="J14" s="20"/>
      <c r="K14" s="15"/>
      <c r="L14" s="43"/>
      <c r="M14" s="30"/>
      <c r="O14" s="15"/>
      <c r="P14" s="43"/>
      <c r="Q14" s="30"/>
      <c r="S14" s="15"/>
      <c r="T14" s="43"/>
      <c r="U14" s="30"/>
      <c r="W14" s="15"/>
      <c r="X14" s="43"/>
      <c r="Y14" s="30"/>
      <c r="Z14" s="105"/>
    </row>
    <row r="15" spans="1:26" ht="15.75" hidden="1" customHeight="1" x14ac:dyDescent="0.25">
      <c r="A15" s="3" t="s">
        <v>59</v>
      </c>
      <c r="B15" s="25"/>
      <c r="C15" s="26"/>
      <c r="D15" s="27">
        <f t="shared" si="0"/>
        <v>0</v>
      </c>
      <c r="E15" s="30"/>
      <c r="F15" s="20"/>
      <c r="G15" s="15"/>
      <c r="H15" s="43"/>
      <c r="I15" s="30"/>
      <c r="J15" s="20"/>
      <c r="K15" s="15"/>
      <c r="L15" s="43"/>
      <c r="M15" s="30"/>
      <c r="O15" s="15"/>
      <c r="P15" s="43"/>
      <c r="Q15" s="30"/>
      <c r="S15" s="15"/>
      <c r="T15" s="43"/>
      <c r="U15" s="30"/>
      <c r="W15" s="15"/>
      <c r="X15" s="43"/>
      <c r="Y15" s="30"/>
      <c r="Z15" s="105"/>
    </row>
    <row r="16" spans="1:26" ht="15.75" hidden="1" customHeight="1" x14ac:dyDescent="0.25">
      <c r="A16" s="3" t="s">
        <v>59</v>
      </c>
      <c r="B16" s="25"/>
      <c r="C16" s="26"/>
      <c r="D16" s="27">
        <f t="shared" si="0"/>
        <v>0</v>
      </c>
      <c r="E16" s="30"/>
      <c r="F16" s="20"/>
      <c r="G16" s="15"/>
      <c r="H16" s="43"/>
      <c r="I16" s="30"/>
      <c r="J16" s="20"/>
      <c r="K16" s="15"/>
      <c r="L16" s="43"/>
      <c r="M16" s="30"/>
      <c r="O16" s="15"/>
      <c r="P16" s="43"/>
      <c r="Q16" s="30"/>
      <c r="S16" s="15"/>
      <c r="T16" s="43"/>
      <c r="U16" s="30"/>
      <c r="W16" s="15"/>
      <c r="X16" s="43"/>
      <c r="Y16" s="30"/>
      <c r="Z16" s="105"/>
    </row>
    <row r="17" spans="1:26" ht="15.75" hidden="1" customHeight="1" x14ac:dyDescent="0.25">
      <c r="A17" s="3" t="s">
        <v>59</v>
      </c>
      <c r="B17" s="25"/>
      <c r="C17" s="26"/>
      <c r="D17" s="27">
        <f t="shared" si="0"/>
        <v>0</v>
      </c>
      <c r="E17" s="30"/>
      <c r="F17" s="20"/>
      <c r="G17" s="15"/>
      <c r="H17" s="43"/>
      <c r="I17" s="30"/>
      <c r="J17" s="20"/>
      <c r="K17" s="15"/>
      <c r="L17" s="43"/>
      <c r="M17" s="30"/>
      <c r="O17" s="15"/>
      <c r="P17" s="43"/>
      <c r="Q17" s="30"/>
      <c r="S17" s="15"/>
      <c r="T17" s="43"/>
      <c r="U17" s="30"/>
      <c r="W17" s="15"/>
      <c r="X17" s="43"/>
      <c r="Y17" s="30"/>
      <c r="Z17" s="105"/>
    </row>
    <row r="18" spans="1:26" ht="15.75" customHeight="1" x14ac:dyDescent="0.25">
      <c r="A18" s="3" t="s">
        <v>59</v>
      </c>
      <c r="B18" s="25"/>
      <c r="C18" s="26"/>
      <c r="D18" s="27">
        <f t="shared" si="0"/>
        <v>0</v>
      </c>
      <c r="E18" s="30"/>
      <c r="F18" s="20">
        <f>ROUND(B18*(1+$F$4),2)</f>
        <v>0</v>
      </c>
      <c r="G18" s="15">
        <f>+C18</f>
        <v>0</v>
      </c>
      <c r="H18" s="27">
        <f>ROUND(F18/195*G18,0)</f>
        <v>0</v>
      </c>
      <c r="I18" s="30"/>
      <c r="J18" s="20">
        <f>ROUND(F18*(1+$F$4),2)</f>
        <v>0</v>
      </c>
      <c r="K18" s="15">
        <f>+G18</f>
        <v>0</v>
      </c>
      <c r="L18" s="27">
        <f>ROUND(J18/195*K18,0)</f>
        <v>0</v>
      </c>
      <c r="M18" s="30"/>
      <c r="N18" s="20">
        <f>ROUND(J18*(1+$F$4),2)</f>
        <v>0</v>
      </c>
      <c r="O18" s="15">
        <f>+K18</f>
        <v>0</v>
      </c>
      <c r="P18" s="27">
        <f>ROUND(N18/195*O18,0)</f>
        <v>0</v>
      </c>
      <c r="Q18" s="30"/>
      <c r="R18" s="20">
        <f>ROUND(N18*(1+$F$4),2)</f>
        <v>0</v>
      </c>
      <c r="S18" s="15">
        <f>+O18</f>
        <v>0</v>
      </c>
      <c r="T18" s="27">
        <f>ROUND(R18/195*S18,0)</f>
        <v>0</v>
      </c>
      <c r="U18" s="30"/>
      <c r="V18" s="20">
        <f>ROUND(R18*(1+$F$4),2)</f>
        <v>0</v>
      </c>
      <c r="W18" s="15">
        <f>+S18</f>
        <v>0</v>
      </c>
      <c r="X18" s="27">
        <f>ROUND(V18/195*W18,0)</f>
        <v>0</v>
      </c>
      <c r="Y18" s="30"/>
      <c r="Z18" s="20">
        <f>ROUND(D18+H18+L18+P18+T18+X18,0)</f>
        <v>0</v>
      </c>
    </row>
    <row r="19" spans="1:26" ht="15.75" customHeight="1" x14ac:dyDescent="0.25">
      <c r="A19" s="3" t="s">
        <v>59</v>
      </c>
      <c r="B19" s="25"/>
      <c r="C19" s="26"/>
      <c r="D19" s="27">
        <f t="shared" si="0"/>
        <v>0</v>
      </c>
      <c r="E19" s="30"/>
      <c r="F19" s="20">
        <f>ROUND(B19*(1+$F$4),2)</f>
        <v>0</v>
      </c>
      <c r="G19" s="15">
        <f>+C19</f>
        <v>0</v>
      </c>
      <c r="H19" s="27">
        <f>ROUND(F19/195*G19,0)</f>
        <v>0</v>
      </c>
      <c r="I19" s="30"/>
      <c r="J19" s="20">
        <f>ROUND(F19*(1+$F$4),2)</f>
        <v>0</v>
      </c>
      <c r="K19" s="15">
        <f>+G19</f>
        <v>0</v>
      </c>
      <c r="L19" s="27">
        <f>ROUND(J19/195*K19,0)</f>
        <v>0</v>
      </c>
      <c r="M19" s="30"/>
      <c r="N19" s="20">
        <f>ROUND(J19*(1+$F$4),2)</f>
        <v>0</v>
      </c>
      <c r="O19" s="15">
        <f>+K19</f>
        <v>0</v>
      </c>
      <c r="P19" s="27">
        <f>ROUND(N19/195*O19,0)</f>
        <v>0</v>
      </c>
      <c r="Q19" s="30"/>
      <c r="R19" s="20">
        <f>ROUND(N19*(1+$F$4),2)</f>
        <v>0</v>
      </c>
      <c r="S19" s="15">
        <f>+O19</f>
        <v>0</v>
      </c>
      <c r="T19" s="27">
        <f>ROUND(R19/195*S19,0)</f>
        <v>0</v>
      </c>
      <c r="U19" s="30"/>
      <c r="V19" s="20">
        <f>ROUND(R19*(1+$F$4),2)</f>
        <v>0</v>
      </c>
      <c r="W19" s="15">
        <f>+S19</f>
        <v>0</v>
      </c>
      <c r="X19" s="27">
        <f>ROUND(V19/195*W19,0)</f>
        <v>0</v>
      </c>
      <c r="Y19" s="30"/>
      <c r="Z19" s="20">
        <f>ROUND(D19+H19+L19+P19+T19+X19,0)</f>
        <v>0</v>
      </c>
    </row>
    <row r="20" spans="1:26" ht="15.75" hidden="1" customHeight="1" x14ac:dyDescent="0.25">
      <c r="A20" s="3" t="s">
        <v>59</v>
      </c>
      <c r="B20" s="25"/>
      <c r="C20" s="26"/>
      <c r="D20" s="27">
        <f t="shared" si="0"/>
        <v>0</v>
      </c>
      <c r="E20" s="30"/>
      <c r="F20" s="20"/>
      <c r="G20" s="15"/>
      <c r="H20" s="43"/>
      <c r="I20" s="30"/>
      <c r="J20" s="20"/>
      <c r="K20" s="15"/>
      <c r="L20" s="43"/>
      <c r="M20" s="30"/>
      <c r="O20" s="15"/>
      <c r="P20" s="43"/>
      <c r="Q20" s="30"/>
      <c r="S20" s="15"/>
      <c r="T20" s="43"/>
      <c r="U20" s="30"/>
      <c r="W20" s="15"/>
      <c r="X20" s="43"/>
      <c r="Y20" s="30"/>
      <c r="Z20" s="105"/>
    </row>
    <row r="21" spans="1:26" ht="15.75" hidden="1" customHeight="1" x14ac:dyDescent="0.25">
      <c r="A21" s="3" t="s">
        <v>59</v>
      </c>
      <c r="B21" s="25"/>
      <c r="C21" s="26"/>
      <c r="D21" s="27">
        <f t="shared" si="0"/>
        <v>0</v>
      </c>
      <c r="E21" s="30"/>
      <c r="F21" s="20"/>
      <c r="G21" s="15"/>
      <c r="H21" s="43"/>
      <c r="I21" s="30"/>
      <c r="J21" s="20"/>
      <c r="K21" s="15"/>
      <c r="L21" s="43"/>
      <c r="M21" s="30"/>
      <c r="O21" s="15"/>
      <c r="P21" s="43"/>
      <c r="Q21" s="30"/>
      <c r="S21" s="15"/>
      <c r="T21" s="43"/>
      <c r="U21" s="30"/>
      <c r="W21" s="15"/>
      <c r="X21" s="43"/>
      <c r="Y21" s="30"/>
      <c r="Z21" s="105"/>
    </row>
    <row r="22" spans="1:26" ht="15.75" customHeight="1" x14ac:dyDescent="0.25">
      <c r="B22" s="25"/>
      <c r="C22" s="26"/>
      <c r="D22" s="27"/>
      <c r="E22" s="30"/>
      <c r="F22" s="20"/>
      <c r="G22" s="15"/>
      <c r="H22" s="43"/>
      <c r="I22" s="30"/>
      <c r="J22" s="20"/>
      <c r="K22" s="15"/>
      <c r="L22" s="43"/>
      <c r="M22" s="30"/>
      <c r="O22" s="15"/>
      <c r="P22" s="43"/>
      <c r="Q22" s="30"/>
      <c r="S22" s="15"/>
      <c r="T22" s="43"/>
      <c r="U22" s="30"/>
      <c r="W22" s="15"/>
      <c r="X22" s="43"/>
      <c r="Y22" s="30"/>
      <c r="Z22" s="105"/>
    </row>
    <row r="23" spans="1:26" x14ac:dyDescent="0.25">
      <c r="A23" s="15" t="s">
        <v>60</v>
      </c>
      <c r="B23" s="28"/>
      <c r="C23" s="15"/>
      <c r="D23" s="27">
        <f>ROUND(SUM(D12:D22),0)</f>
        <v>0</v>
      </c>
      <c r="E23" s="32"/>
      <c r="F23" s="20"/>
      <c r="G23" s="15"/>
      <c r="H23" s="27">
        <f>ROUND(SUM(H12:H22),0)</f>
        <v>0</v>
      </c>
      <c r="I23" s="32"/>
      <c r="J23" s="20"/>
      <c r="K23" s="15"/>
      <c r="L23" s="27">
        <f>ROUND(SUM(L12:L22),0)</f>
        <v>0</v>
      </c>
      <c r="M23" s="32"/>
      <c r="O23" s="15"/>
      <c r="P23" s="27">
        <f>ROUND(SUM(P12:P22),0)</f>
        <v>0</v>
      </c>
      <c r="Q23" s="32"/>
      <c r="S23" s="15"/>
      <c r="T23" s="27">
        <f>ROUND(SUM(T12:T22),0)</f>
        <v>0</v>
      </c>
      <c r="U23" s="32"/>
      <c r="W23" s="15"/>
      <c r="X23" s="27">
        <f>ROUND(SUM(X12:X22),0)</f>
        <v>0</v>
      </c>
      <c r="Y23" s="32"/>
      <c r="Z23" s="27">
        <f>ROUND(SUM(Z12:Z22),0)</f>
        <v>0</v>
      </c>
    </row>
    <row r="24" spans="1:26" ht="6" customHeight="1" x14ac:dyDescent="0.25">
      <c r="A24" s="15"/>
      <c r="B24" s="28"/>
      <c r="C24" s="15"/>
      <c r="D24" s="27"/>
      <c r="E24" s="32"/>
      <c r="F24" s="20"/>
      <c r="G24" s="15"/>
      <c r="H24" s="27"/>
      <c r="I24" s="32"/>
      <c r="J24" s="20"/>
      <c r="K24" s="15"/>
      <c r="L24" s="27"/>
      <c r="M24" s="32"/>
      <c r="O24" s="15"/>
      <c r="P24" s="27"/>
      <c r="Q24" s="32"/>
      <c r="S24" s="15"/>
      <c r="T24" s="27"/>
      <c r="U24" s="32"/>
      <c r="W24" s="15"/>
      <c r="X24" s="27"/>
      <c r="Y24" s="32"/>
      <c r="Z24" s="27"/>
    </row>
    <row r="25" spans="1:26" x14ac:dyDescent="0.25">
      <c r="A25" s="23" t="s">
        <v>61</v>
      </c>
      <c r="B25" s="33" t="s">
        <v>56</v>
      </c>
      <c r="C25" s="23" t="s">
        <v>62</v>
      </c>
      <c r="D25" s="27"/>
      <c r="E25" s="32"/>
      <c r="F25" s="33" t="s">
        <v>56</v>
      </c>
      <c r="G25" s="23" t="s">
        <v>62</v>
      </c>
      <c r="H25" s="27"/>
      <c r="I25" s="32"/>
      <c r="J25" s="23" t="s">
        <v>56</v>
      </c>
      <c r="K25" s="23" t="s">
        <v>62</v>
      </c>
      <c r="L25" s="27"/>
      <c r="M25" s="32"/>
      <c r="N25" s="23" t="s">
        <v>56</v>
      </c>
      <c r="O25" s="23" t="s">
        <v>62</v>
      </c>
      <c r="P25" s="27"/>
      <c r="Q25" s="32"/>
      <c r="R25" s="23" t="s">
        <v>56</v>
      </c>
      <c r="S25" s="23" t="s">
        <v>62</v>
      </c>
      <c r="T25" s="27"/>
      <c r="U25" s="32"/>
      <c r="V25" s="23" t="s">
        <v>56</v>
      </c>
      <c r="W25" s="23" t="s">
        <v>62</v>
      </c>
      <c r="X25" s="27"/>
      <c r="Y25" s="32"/>
      <c r="Z25" s="27"/>
    </row>
    <row r="26" spans="1:26" x14ac:dyDescent="0.25">
      <c r="A26" s="15" t="s">
        <v>63</v>
      </c>
      <c r="B26" s="34"/>
      <c r="C26" s="35"/>
      <c r="D26" s="27">
        <f>ROUND(B26/9*C26,0)</f>
        <v>0</v>
      </c>
      <c r="E26" s="32"/>
      <c r="F26" s="20">
        <f>ROUND(B26*(1+$F$4),2)</f>
        <v>0</v>
      </c>
      <c r="G26" s="36"/>
      <c r="H26" s="27">
        <f>ROUND(F26/9*G26,0)</f>
        <v>0</v>
      </c>
      <c r="I26" s="32"/>
      <c r="J26" s="20">
        <f>ROUND(F26*(1+$F$4),2)</f>
        <v>0</v>
      </c>
      <c r="K26" s="36"/>
      <c r="L26" s="27">
        <f>ROUND(J26/9*K26,0)</f>
        <v>0</v>
      </c>
      <c r="M26" s="32"/>
      <c r="N26" s="20">
        <f>ROUND(J26*(1+$F$4),2)</f>
        <v>0</v>
      </c>
      <c r="O26" s="36"/>
      <c r="P26" s="27">
        <f>ROUND(N26/9*O26,0)</f>
        <v>0</v>
      </c>
      <c r="Q26" s="32"/>
      <c r="R26" s="20">
        <f>ROUND(N26*(1+$F$4),2)</f>
        <v>0</v>
      </c>
      <c r="S26" s="36"/>
      <c r="T26" s="27">
        <f>ROUND(R26/9*S26,0)</f>
        <v>0</v>
      </c>
      <c r="U26" s="32"/>
      <c r="V26" s="20">
        <f>ROUND(R26*(1+$F$4),2)</f>
        <v>0</v>
      </c>
      <c r="W26" s="36"/>
      <c r="X26" s="27">
        <f>ROUND(V26/9*W26,0)</f>
        <v>0</v>
      </c>
      <c r="Y26" s="32"/>
      <c r="Z26" s="20">
        <f>ROUND(D25+H26+L26+P26+T26+X26,0)</f>
        <v>0</v>
      </c>
    </row>
    <row r="27" spans="1:26" hidden="1" x14ac:dyDescent="0.25">
      <c r="A27" s="15" t="s">
        <v>64</v>
      </c>
      <c r="B27" s="34"/>
      <c r="C27" s="35"/>
      <c r="D27" s="27"/>
      <c r="E27" s="32"/>
      <c r="F27" s="20"/>
      <c r="G27" s="36"/>
      <c r="H27" s="27"/>
      <c r="I27" s="32"/>
      <c r="J27" s="20"/>
      <c r="K27" s="36"/>
      <c r="L27" s="27"/>
      <c r="M27" s="32"/>
      <c r="O27" s="36"/>
      <c r="P27" s="27"/>
      <c r="Q27" s="32"/>
      <c r="S27" s="36"/>
      <c r="T27" s="27"/>
      <c r="U27" s="32"/>
      <c r="W27" s="35"/>
      <c r="X27" s="27"/>
      <c r="Y27" s="32"/>
      <c r="Z27" s="20"/>
    </row>
    <row r="28" spans="1:26" hidden="1" x14ac:dyDescent="0.25">
      <c r="A28" s="15" t="s">
        <v>64</v>
      </c>
      <c r="B28" s="34"/>
      <c r="C28" s="35"/>
      <c r="D28" s="27"/>
      <c r="E28" s="32"/>
      <c r="F28" s="20"/>
      <c r="G28" s="36"/>
      <c r="H28" s="27"/>
      <c r="I28" s="32"/>
      <c r="J28" s="20"/>
      <c r="K28" s="36"/>
      <c r="L28" s="27"/>
      <c r="M28" s="32"/>
      <c r="O28" s="36"/>
      <c r="P28" s="27"/>
      <c r="Q28" s="32"/>
      <c r="S28" s="36"/>
      <c r="T28" s="27"/>
      <c r="U28" s="32"/>
      <c r="W28" s="35"/>
      <c r="X28" s="27"/>
      <c r="Y28" s="32"/>
      <c r="Z28" s="20"/>
    </row>
    <row r="29" spans="1:26" hidden="1" x14ac:dyDescent="0.25">
      <c r="A29" s="15" t="s">
        <v>64</v>
      </c>
      <c r="B29" s="34"/>
      <c r="C29" s="35"/>
      <c r="D29" s="27"/>
      <c r="E29" s="32"/>
      <c r="F29" s="20"/>
      <c r="G29" s="36"/>
      <c r="H29" s="27"/>
      <c r="I29" s="32"/>
      <c r="J29" s="20"/>
      <c r="K29" s="36"/>
      <c r="L29" s="27"/>
      <c r="M29" s="32"/>
      <c r="O29" s="36"/>
      <c r="P29" s="27"/>
      <c r="Q29" s="32"/>
      <c r="S29" s="36"/>
      <c r="T29" s="27"/>
      <c r="U29" s="32"/>
      <c r="W29" s="35"/>
      <c r="X29" s="27"/>
      <c r="Y29" s="32"/>
      <c r="Z29" s="20"/>
    </row>
    <row r="30" spans="1:26" hidden="1" x14ac:dyDescent="0.25">
      <c r="A30" s="15" t="s">
        <v>64</v>
      </c>
      <c r="B30" s="34"/>
      <c r="C30" s="35"/>
      <c r="D30" s="27"/>
      <c r="E30" s="32"/>
      <c r="F30" s="20"/>
      <c r="G30" s="36"/>
      <c r="H30" s="27"/>
      <c r="I30" s="32"/>
      <c r="J30" s="20"/>
      <c r="K30" s="36"/>
      <c r="L30" s="27"/>
      <c r="M30" s="32"/>
      <c r="O30" s="36"/>
      <c r="P30" s="27"/>
      <c r="Q30" s="32"/>
      <c r="S30" s="36"/>
      <c r="T30" s="27"/>
      <c r="U30" s="32"/>
      <c r="W30" s="35"/>
      <c r="X30" s="27"/>
      <c r="Y30" s="32"/>
      <c r="Z30" s="20"/>
    </row>
    <row r="31" spans="1:26" hidden="1" x14ac:dyDescent="0.25">
      <c r="A31" s="15" t="s">
        <v>64</v>
      </c>
      <c r="B31" s="34"/>
      <c r="C31" s="35"/>
      <c r="D31" s="27"/>
      <c r="E31" s="32"/>
      <c r="F31" s="20"/>
      <c r="G31" s="36"/>
      <c r="H31" s="27"/>
      <c r="I31" s="32"/>
      <c r="J31" s="20"/>
      <c r="K31" s="36"/>
      <c r="L31" s="27"/>
      <c r="M31" s="32"/>
      <c r="O31" s="36"/>
      <c r="P31" s="27"/>
      <c r="Q31" s="32"/>
      <c r="S31" s="36"/>
      <c r="T31" s="27"/>
      <c r="U31" s="32"/>
      <c r="W31" s="35"/>
      <c r="X31" s="27"/>
      <c r="Y31" s="32"/>
      <c r="Z31" s="20"/>
    </row>
    <row r="32" spans="1:26" hidden="1" x14ac:dyDescent="0.25">
      <c r="A32" s="15" t="s">
        <v>64</v>
      </c>
      <c r="B32" s="34"/>
      <c r="C32" s="35"/>
      <c r="D32" s="27"/>
      <c r="E32" s="32"/>
      <c r="F32" s="20"/>
      <c r="G32" s="36"/>
      <c r="H32" s="27"/>
      <c r="I32" s="32"/>
      <c r="J32" s="20"/>
      <c r="K32" s="36"/>
      <c r="L32" s="27"/>
      <c r="M32" s="32"/>
      <c r="O32" s="36"/>
      <c r="P32" s="27"/>
      <c r="Q32" s="32"/>
      <c r="S32" s="36"/>
      <c r="T32" s="27"/>
      <c r="U32" s="32"/>
      <c r="W32" s="35"/>
      <c r="X32" s="27"/>
      <c r="Y32" s="32"/>
      <c r="Z32" s="20"/>
    </row>
    <row r="33" spans="1:26" x14ac:dyDescent="0.25">
      <c r="A33" s="15" t="s">
        <v>64</v>
      </c>
      <c r="B33" s="34"/>
      <c r="C33" s="35"/>
      <c r="D33" s="27">
        <f>ROUND(B33/9*C33,0)</f>
        <v>0</v>
      </c>
      <c r="E33" s="32"/>
      <c r="F33" s="20">
        <f>ROUND(B33*(1+$F$4),2)</f>
        <v>0</v>
      </c>
      <c r="G33" s="37"/>
      <c r="H33" s="27">
        <f>ROUND(F33/9*G33,0)</f>
        <v>0</v>
      </c>
      <c r="I33" s="32"/>
      <c r="J33" s="20">
        <f>ROUND(F33*(1+$F$4),2)</f>
        <v>0</v>
      </c>
      <c r="K33" s="37"/>
      <c r="L33" s="27">
        <f>ROUND(J33/9*K33,0)</f>
        <v>0</v>
      </c>
      <c r="M33" s="32"/>
      <c r="N33" s="20">
        <f>ROUND(J33*(1+$F$4),2)</f>
        <v>0</v>
      </c>
      <c r="O33" s="37"/>
      <c r="P33" s="27">
        <f>ROUND(N33/9*O33,0)</f>
        <v>0</v>
      </c>
      <c r="Q33" s="32"/>
      <c r="R33" s="20">
        <f>ROUND(N33*(1+$F$4),2)</f>
        <v>0</v>
      </c>
      <c r="S33" s="37">
        <f>+O33</f>
        <v>0</v>
      </c>
      <c r="T33" s="27">
        <f>ROUND(R33/9*S33,0)</f>
        <v>0</v>
      </c>
      <c r="U33" s="32"/>
      <c r="V33" s="20">
        <f>ROUND(R33*(1+$F$4),2)</f>
        <v>0</v>
      </c>
      <c r="W33" s="37">
        <f>+S33</f>
        <v>0</v>
      </c>
      <c r="X33" s="27">
        <f>ROUND(V33/9*W33,0)</f>
        <v>0</v>
      </c>
      <c r="Y33" s="32"/>
      <c r="Z33" s="20">
        <f>ROUND(D33+H33+L33+P33+T33+X33,0)</f>
        <v>0</v>
      </c>
    </row>
    <row r="34" spans="1:26" x14ac:dyDescent="0.25">
      <c r="A34" s="15" t="s">
        <v>64</v>
      </c>
      <c r="B34" s="34"/>
      <c r="C34" s="35"/>
      <c r="D34" s="27">
        <f>ROUND(B27/9*C27,0)</f>
        <v>0</v>
      </c>
      <c r="E34" s="32"/>
      <c r="F34" s="20">
        <f>ROUND(B34*(1+$F$4),2)</f>
        <v>0</v>
      </c>
      <c r="G34" s="37"/>
      <c r="H34" s="27">
        <f>ROUND(F34/9*G34,0)</f>
        <v>0</v>
      </c>
      <c r="I34" s="32"/>
      <c r="J34" s="20">
        <f>ROUND(F34*(1+$F$4),2)</f>
        <v>0</v>
      </c>
      <c r="K34" s="37"/>
      <c r="L34" s="27">
        <f>ROUND(J34/9*K34,0)</f>
        <v>0</v>
      </c>
      <c r="M34" s="32"/>
      <c r="N34" s="20">
        <f>ROUND(J34*(1+$F$4),2)</f>
        <v>0</v>
      </c>
      <c r="O34" s="37"/>
      <c r="P34" s="27">
        <f>ROUND(N34/9*O34,0)</f>
        <v>0</v>
      </c>
      <c r="Q34" s="32"/>
      <c r="R34" s="20">
        <f>ROUND(N34*(1+$F$4),2)</f>
        <v>0</v>
      </c>
      <c r="S34" s="37">
        <f>+O34</f>
        <v>0</v>
      </c>
      <c r="T34" s="27">
        <f>ROUND(R34/9*S34,0)</f>
        <v>0</v>
      </c>
      <c r="U34" s="32"/>
      <c r="V34" s="20">
        <f>ROUND(R34*(1+$F$4),2)</f>
        <v>0</v>
      </c>
      <c r="W34" s="37">
        <f>+S34</f>
        <v>0</v>
      </c>
      <c r="X34" s="27">
        <f>ROUND(V34/9*W34,0)</f>
        <v>0</v>
      </c>
      <c r="Y34" s="32"/>
      <c r="Z34" s="20">
        <f>ROUND(D34+H34+L34+P34+T34+X34,0)</f>
        <v>0</v>
      </c>
    </row>
    <row r="35" spans="1:26" hidden="1" x14ac:dyDescent="0.25">
      <c r="A35" s="15" t="s">
        <v>64</v>
      </c>
      <c r="B35" s="34"/>
      <c r="C35" s="35"/>
      <c r="D35" s="27"/>
      <c r="E35" s="32"/>
      <c r="F35" s="20"/>
      <c r="G35" s="36"/>
      <c r="H35" s="27"/>
      <c r="I35" s="32"/>
      <c r="J35" s="20"/>
      <c r="K35" s="36"/>
      <c r="L35" s="27"/>
      <c r="M35" s="32"/>
      <c r="O35" s="36"/>
      <c r="P35" s="27"/>
      <c r="Q35" s="32"/>
      <c r="S35" s="36"/>
      <c r="T35" s="27"/>
      <c r="U35" s="32"/>
      <c r="W35" s="35"/>
      <c r="X35" s="27"/>
      <c r="Y35" s="32"/>
      <c r="Z35" s="20"/>
    </row>
    <row r="36" spans="1:26" hidden="1" x14ac:dyDescent="0.25">
      <c r="A36" s="15" t="s">
        <v>64</v>
      </c>
      <c r="B36" s="34"/>
      <c r="C36" s="26"/>
      <c r="D36" s="27">
        <f>ROUND(B36/12*C36,0)</f>
        <v>0</v>
      </c>
      <c r="E36" s="32"/>
      <c r="F36" s="20">
        <f>ROUND(B36*(1+$F$4),2)</f>
        <v>0</v>
      </c>
      <c r="G36" s="26"/>
      <c r="H36" s="27">
        <f>ROUND(F36/12*G36,0)</f>
        <v>0</v>
      </c>
      <c r="I36" s="32"/>
      <c r="J36" s="20">
        <f>ROUND(F36*(1+$F$4),2)</f>
        <v>0</v>
      </c>
      <c r="K36" s="26"/>
      <c r="L36" s="27">
        <f>ROUND(J36/12*K36,0)</f>
        <v>0</v>
      </c>
      <c r="M36" s="32"/>
      <c r="N36" s="20">
        <f>ROUND(J36*(1+$F$4),2)</f>
        <v>0</v>
      </c>
      <c r="O36" s="26"/>
      <c r="P36" s="27">
        <f>ROUND(N36/12*O36,0)</f>
        <v>0</v>
      </c>
      <c r="Q36" s="32"/>
      <c r="R36" s="20">
        <f>ROUND(N36*(1+$F$4),2)</f>
        <v>0</v>
      </c>
      <c r="S36" s="37"/>
      <c r="T36" s="27">
        <f>ROUND(R36/12*S36,0)</f>
        <v>0</v>
      </c>
      <c r="U36" s="32"/>
      <c r="V36" s="20">
        <f>ROUND(R36*(1+$F$4),2)</f>
        <v>0</v>
      </c>
      <c r="W36" s="37"/>
      <c r="X36" s="27">
        <f>ROUND(V36/12*W36,0)</f>
        <v>0</v>
      </c>
      <c r="Y36" s="32"/>
      <c r="Z36" s="20">
        <f>ROUND(D36+H36+L36+P36+T36+X36,0)</f>
        <v>0</v>
      </c>
    </row>
    <row r="37" spans="1:26" ht="3" customHeight="1" x14ac:dyDescent="0.25">
      <c r="A37" s="15"/>
      <c r="B37" s="20"/>
      <c r="C37" s="15"/>
      <c r="D37" s="29"/>
      <c r="E37" s="32"/>
      <c r="F37" s="20"/>
      <c r="G37" s="15"/>
      <c r="H37" s="29"/>
      <c r="I37" s="32"/>
      <c r="J37" s="20"/>
      <c r="K37" s="15"/>
      <c r="L37" s="29"/>
      <c r="M37" s="32"/>
      <c r="O37" s="15"/>
      <c r="P37" s="29"/>
      <c r="Q37" s="32"/>
      <c r="S37" s="15"/>
      <c r="T37" s="29"/>
      <c r="U37" s="32"/>
      <c r="W37" s="15"/>
      <c r="X37" s="29"/>
      <c r="Y37" s="32"/>
      <c r="Z37" s="29"/>
    </row>
    <row r="38" spans="1:26" x14ac:dyDescent="0.25">
      <c r="A38" s="38" t="s">
        <v>65</v>
      </c>
      <c r="B38" s="20"/>
      <c r="C38" s="15"/>
      <c r="D38" s="27">
        <f>ROUND(SUM(D27:D37),0)</f>
        <v>0</v>
      </c>
      <c r="E38" s="32"/>
      <c r="F38" s="20"/>
      <c r="G38" s="15"/>
      <c r="H38" s="27">
        <f>ROUND(SUM(H27:H37),0)</f>
        <v>0</v>
      </c>
      <c r="I38" s="32"/>
      <c r="J38" s="20"/>
      <c r="K38" s="15"/>
      <c r="L38" s="27">
        <f>ROUND(SUM(L27:L37),0)</f>
        <v>0</v>
      </c>
      <c r="M38" s="32"/>
      <c r="O38" s="15"/>
      <c r="P38" s="27">
        <f>ROUND(SUM(P27:P37),0)</f>
        <v>0</v>
      </c>
      <c r="Q38" s="32"/>
      <c r="S38" s="15"/>
      <c r="T38" s="27">
        <f>ROUND(SUM(T27:T37),0)</f>
        <v>0</v>
      </c>
      <c r="U38" s="32"/>
      <c r="W38" s="15"/>
      <c r="X38" s="27">
        <f>ROUND(SUM(X27:X37),0)</f>
        <v>0</v>
      </c>
      <c r="Y38" s="32"/>
      <c r="Z38" s="27">
        <f>ROUND(SUM(Z27:Z37),0)</f>
        <v>0</v>
      </c>
    </row>
    <row r="39" spans="1:26" ht="6" customHeight="1" x14ac:dyDescent="0.25">
      <c r="A39" s="38"/>
      <c r="B39" s="20"/>
      <c r="C39" s="15"/>
      <c r="D39" s="27"/>
      <c r="E39" s="32"/>
      <c r="F39" s="20"/>
      <c r="G39" s="15"/>
      <c r="H39" s="27"/>
      <c r="I39" s="32"/>
      <c r="J39" s="20"/>
      <c r="K39" s="15"/>
      <c r="L39" s="27"/>
      <c r="M39" s="32"/>
      <c r="O39" s="15"/>
      <c r="P39" s="27"/>
      <c r="Q39" s="32"/>
      <c r="S39" s="15"/>
      <c r="T39" s="27"/>
      <c r="U39" s="32"/>
      <c r="W39" s="15"/>
      <c r="X39" s="27"/>
      <c r="Y39" s="32"/>
      <c r="Z39" s="27"/>
    </row>
    <row r="40" spans="1:26" x14ac:dyDescent="0.25">
      <c r="A40" s="39" t="s">
        <v>66</v>
      </c>
      <c r="B40" s="33" t="s">
        <v>56</v>
      </c>
      <c r="C40" s="23" t="s">
        <v>62</v>
      </c>
      <c r="D40" s="27"/>
      <c r="E40" s="32"/>
      <c r="F40" s="33" t="s">
        <v>56</v>
      </c>
      <c r="G40" s="23" t="s">
        <v>62</v>
      </c>
      <c r="H40" s="27"/>
      <c r="I40" s="32"/>
      <c r="J40" s="23" t="s">
        <v>56</v>
      </c>
      <c r="K40" s="23" t="s">
        <v>62</v>
      </c>
      <c r="L40" s="27"/>
      <c r="M40" s="32"/>
      <c r="N40" s="23" t="s">
        <v>56</v>
      </c>
      <c r="O40" s="23" t="s">
        <v>62</v>
      </c>
      <c r="P40" s="27"/>
      <c r="Q40" s="32"/>
      <c r="R40" s="23" t="s">
        <v>56</v>
      </c>
      <c r="S40" s="23" t="s">
        <v>62</v>
      </c>
      <c r="T40" s="27"/>
      <c r="U40" s="32"/>
      <c r="V40" s="23" t="s">
        <v>56</v>
      </c>
      <c r="W40" s="23" t="s">
        <v>62</v>
      </c>
      <c r="X40" s="27"/>
      <c r="Y40" s="32"/>
      <c r="Z40" s="27"/>
    </row>
    <row r="41" spans="1:26" hidden="1" x14ac:dyDescent="0.25">
      <c r="A41" s="38" t="s">
        <v>67</v>
      </c>
      <c r="B41" s="34"/>
      <c r="C41" s="26"/>
      <c r="D41" s="27">
        <f t="shared" ref="D41:D46" si="1">ROUND(B41/12*C41,0)</f>
        <v>0</v>
      </c>
      <c r="E41" s="32"/>
      <c r="F41" s="20">
        <f>ROUND(B41*(1+$F$4),2)</f>
        <v>0</v>
      </c>
      <c r="G41" s="26"/>
      <c r="H41" s="27">
        <f t="shared" ref="H41:H46" si="2">ROUND(F41/12*G41,0)</f>
        <v>0</v>
      </c>
      <c r="I41" s="32"/>
      <c r="J41" s="20">
        <f>ROUND(F41*(1+$F$4),2)</f>
        <v>0</v>
      </c>
      <c r="K41" s="26"/>
      <c r="L41" s="27">
        <f t="shared" ref="L41:L46" si="3">ROUND(J41/12*K41,0)</f>
        <v>0</v>
      </c>
      <c r="M41" s="32"/>
      <c r="N41" s="20">
        <f>ROUND(J41*(1+$F$4),2)</f>
        <v>0</v>
      </c>
      <c r="O41" s="26"/>
      <c r="P41" s="27">
        <f t="shared" ref="P41:P46" si="4">ROUND(N41/12*O41,0)</f>
        <v>0</v>
      </c>
      <c r="Q41" s="32"/>
      <c r="R41" s="20">
        <f>ROUND(N41*(1+$F$4),2)</f>
        <v>0</v>
      </c>
      <c r="S41" s="26"/>
      <c r="T41" s="27">
        <f t="shared" ref="T41:T46" si="5">ROUND(R41/12*S41,0)</f>
        <v>0</v>
      </c>
      <c r="U41" s="32"/>
      <c r="V41" s="20">
        <f>ROUND(R41*(1+$F$4),2)</f>
        <v>0</v>
      </c>
      <c r="W41" s="26"/>
      <c r="X41" s="27">
        <f>ROUND(V41/12*W41,0)</f>
        <v>0</v>
      </c>
      <c r="Y41" s="32"/>
      <c r="Z41" s="27">
        <f>ROUND(X41/12*Y41,0)</f>
        <v>0</v>
      </c>
    </row>
    <row r="42" spans="1:26" hidden="1" x14ac:dyDescent="0.25">
      <c r="A42" s="38" t="s">
        <v>68</v>
      </c>
      <c r="B42" s="34"/>
      <c r="C42" s="26"/>
      <c r="D42" s="27">
        <f t="shared" si="1"/>
        <v>0</v>
      </c>
      <c r="E42" s="32"/>
      <c r="F42" s="20">
        <f>ROUND(B42*(1+$F$4),2)</f>
        <v>0</v>
      </c>
      <c r="G42" s="26"/>
      <c r="H42" s="27">
        <f t="shared" si="2"/>
        <v>0</v>
      </c>
      <c r="I42" s="32"/>
      <c r="J42" s="20">
        <f>ROUND(F42*(1+$F$4),2)</f>
        <v>0</v>
      </c>
      <c r="K42" s="26"/>
      <c r="L42" s="27">
        <f t="shared" si="3"/>
        <v>0</v>
      </c>
      <c r="M42" s="32"/>
      <c r="N42" s="20">
        <f>ROUND(J42*(1+$F$4),2)</f>
        <v>0</v>
      </c>
      <c r="O42" s="26"/>
      <c r="P42" s="27">
        <f t="shared" si="4"/>
        <v>0</v>
      </c>
      <c r="Q42" s="32"/>
      <c r="R42" s="20">
        <f>ROUND(N42*(1+$F$4),2)</f>
        <v>0</v>
      </c>
      <c r="S42" s="26"/>
      <c r="T42" s="27">
        <f t="shared" si="5"/>
        <v>0</v>
      </c>
      <c r="U42" s="32"/>
      <c r="V42" s="20">
        <f>ROUND(R42*(1+$F$4),2)</f>
        <v>0</v>
      </c>
      <c r="W42" s="26"/>
      <c r="X42" s="27">
        <f>ROUND(V42/12*W42,0)</f>
        <v>0</v>
      </c>
      <c r="Y42" s="32"/>
      <c r="Z42" s="27">
        <f>ROUND(X42/12*Y42,0)</f>
        <v>0</v>
      </c>
    </row>
    <row r="43" spans="1:26" hidden="1" x14ac:dyDescent="0.25">
      <c r="A43" s="38" t="s">
        <v>6</v>
      </c>
      <c r="B43" s="34"/>
      <c r="C43" s="26"/>
      <c r="D43" s="27">
        <f t="shared" si="1"/>
        <v>0</v>
      </c>
      <c r="E43" s="32"/>
      <c r="F43" s="20"/>
      <c r="G43" s="26"/>
      <c r="H43" s="27">
        <f t="shared" si="2"/>
        <v>0</v>
      </c>
      <c r="I43" s="32"/>
      <c r="J43" s="20"/>
      <c r="K43" s="26"/>
      <c r="L43" s="27">
        <f t="shared" si="3"/>
        <v>0</v>
      </c>
      <c r="M43" s="32"/>
      <c r="O43" s="26"/>
      <c r="P43" s="27">
        <f t="shared" si="4"/>
        <v>0</v>
      </c>
      <c r="Q43" s="32"/>
      <c r="S43" s="26"/>
      <c r="T43" s="27">
        <f t="shared" si="5"/>
        <v>0</v>
      </c>
      <c r="U43" s="32"/>
      <c r="W43" s="26"/>
      <c r="X43" s="27">
        <f t="shared" ref="X43:Z46" si="6">ROUND(V43/12*W43,0)</f>
        <v>0</v>
      </c>
      <c r="Y43" s="32"/>
      <c r="Z43" s="27">
        <f t="shared" si="6"/>
        <v>0</v>
      </c>
    </row>
    <row r="44" spans="1:26" hidden="1" x14ac:dyDescent="0.25">
      <c r="A44" s="38" t="s">
        <v>9</v>
      </c>
      <c r="B44" s="34"/>
      <c r="C44" s="26"/>
      <c r="D44" s="27">
        <f t="shared" si="1"/>
        <v>0</v>
      </c>
      <c r="E44" s="32"/>
      <c r="F44" s="20"/>
      <c r="G44" s="26"/>
      <c r="H44" s="27">
        <f t="shared" si="2"/>
        <v>0</v>
      </c>
      <c r="I44" s="32"/>
      <c r="J44" s="20"/>
      <c r="K44" s="26"/>
      <c r="L44" s="27">
        <f t="shared" si="3"/>
        <v>0</v>
      </c>
      <c r="M44" s="32"/>
      <c r="O44" s="26"/>
      <c r="P44" s="27">
        <f t="shared" si="4"/>
        <v>0</v>
      </c>
      <c r="Q44" s="32"/>
      <c r="S44" s="26"/>
      <c r="T44" s="27">
        <f t="shared" si="5"/>
        <v>0</v>
      </c>
      <c r="U44" s="32"/>
      <c r="W44" s="26"/>
      <c r="X44" s="27">
        <f t="shared" si="6"/>
        <v>0</v>
      </c>
      <c r="Y44" s="32"/>
      <c r="Z44" s="27">
        <f t="shared" si="6"/>
        <v>0</v>
      </c>
    </row>
    <row r="45" spans="1:26" hidden="1" x14ac:dyDescent="0.25">
      <c r="A45" s="38" t="s">
        <v>10</v>
      </c>
      <c r="B45" s="34"/>
      <c r="C45" s="26"/>
      <c r="D45" s="27">
        <f t="shared" si="1"/>
        <v>0</v>
      </c>
      <c r="E45" s="32"/>
      <c r="F45" s="20"/>
      <c r="G45" s="26"/>
      <c r="H45" s="27">
        <f t="shared" si="2"/>
        <v>0</v>
      </c>
      <c r="I45" s="32"/>
      <c r="J45" s="20"/>
      <c r="K45" s="26"/>
      <c r="L45" s="27">
        <f t="shared" si="3"/>
        <v>0</v>
      </c>
      <c r="M45" s="32"/>
      <c r="O45" s="26"/>
      <c r="P45" s="27">
        <f t="shared" si="4"/>
        <v>0</v>
      </c>
      <c r="Q45" s="32"/>
      <c r="S45" s="26"/>
      <c r="T45" s="27">
        <f t="shared" si="5"/>
        <v>0</v>
      </c>
      <c r="U45" s="32"/>
      <c r="W45" s="26"/>
      <c r="X45" s="27">
        <f t="shared" si="6"/>
        <v>0</v>
      </c>
      <c r="Y45" s="32"/>
      <c r="Z45" s="27">
        <f t="shared" si="6"/>
        <v>0</v>
      </c>
    </row>
    <row r="46" spans="1:26" hidden="1" x14ac:dyDescent="0.25">
      <c r="A46" s="38" t="s">
        <v>11</v>
      </c>
      <c r="B46" s="34"/>
      <c r="C46" s="26"/>
      <c r="D46" s="27">
        <f t="shared" si="1"/>
        <v>0</v>
      </c>
      <c r="E46" s="32"/>
      <c r="F46" s="20"/>
      <c r="G46" s="26"/>
      <c r="H46" s="27">
        <f t="shared" si="2"/>
        <v>0</v>
      </c>
      <c r="I46" s="32"/>
      <c r="J46" s="20"/>
      <c r="K46" s="26"/>
      <c r="L46" s="27">
        <f t="shared" si="3"/>
        <v>0</v>
      </c>
      <c r="M46" s="32"/>
      <c r="O46" s="26"/>
      <c r="P46" s="27">
        <f t="shared" si="4"/>
        <v>0</v>
      </c>
      <c r="Q46" s="32"/>
      <c r="S46" s="26"/>
      <c r="T46" s="27">
        <f t="shared" si="5"/>
        <v>0</v>
      </c>
      <c r="U46" s="32"/>
      <c r="W46" s="26"/>
      <c r="X46" s="27">
        <f t="shared" si="6"/>
        <v>0</v>
      </c>
      <c r="Y46" s="32"/>
      <c r="Z46" s="27">
        <f t="shared" si="6"/>
        <v>0</v>
      </c>
    </row>
    <row r="47" spans="1:26" hidden="1" x14ac:dyDescent="0.25">
      <c r="A47" s="38" t="s">
        <v>20</v>
      </c>
      <c r="B47" s="34"/>
      <c r="C47" s="26"/>
      <c r="D47" s="27"/>
      <c r="E47" s="32"/>
      <c r="F47" s="20"/>
      <c r="G47" s="26"/>
      <c r="H47" s="27"/>
      <c r="I47" s="32"/>
      <c r="J47" s="20"/>
      <c r="K47" s="26"/>
      <c r="L47" s="27"/>
      <c r="M47" s="32"/>
      <c r="O47" s="26"/>
      <c r="P47" s="27"/>
      <c r="Q47" s="32"/>
      <c r="S47" s="26"/>
      <c r="T47" s="27"/>
      <c r="U47" s="32"/>
      <c r="W47" s="26"/>
      <c r="X47" s="27"/>
      <c r="Y47" s="32"/>
      <c r="Z47" s="27"/>
    </row>
    <row r="48" spans="1:26" x14ac:dyDescent="0.25">
      <c r="A48" s="38" t="s">
        <v>21</v>
      </c>
      <c r="B48" s="34"/>
      <c r="C48" s="26"/>
      <c r="D48" s="27">
        <f>ROUND(B48/12*C48,0)</f>
        <v>0</v>
      </c>
      <c r="E48" s="32"/>
      <c r="F48" s="20">
        <f>ROUND(B48*(1+$F$4),2)</f>
        <v>0</v>
      </c>
      <c r="G48" s="37">
        <f>+C48</f>
        <v>0</v>
      </c>
      <c r="H48" s="27">
        <f>ROUND(F48/9*G48,0)</f>
        <v>0</v>
      </c>
      <c r="I48" s="32"/>
      <c r="J48" s="20">
        <f>ROUND(F48*(1+$F$4),2)</f>
        <v>0</v>
      </c>
      <c r="K48" s="37">
        <f>+G48</f>
        <v>0</v>
      </c>
      <c r="L48" s="27">
        <f>ROUND(J48/9*K48,0)</f>
        <v>0</v>
      </c>
      <c r="M48" s="32"/>
      <c r="N48" s="20">
        <f>ROUND(J48*(1+$F$4),2)</f>
        <v>0</v>
      </c>
      <c r="O48" s="37">
        <f>+K48</f>
        <v>0</v>
      </c>
      <c r="P48" s="27">
        <f>ROUND(N48/9*O48,0)</f>
        <v>0</v>
      </c>
      <c r="Q48" s="32"/>
      <c r="R48" s="20">
        <f>ROUND(N48*(1+$F$4),2)</f>
        <v>0</v>
      </c>
      <c r="S48" s="37">
        <f>+O48</f>
        <v>0</v>
      </c>
      <c r="T48" s="27">
        <f>ROUND(R48/9*S48,0)</f>
        <v>0</v>
      </c>
      <c r="U48" s="32"/>
      <c r="V48" s="20">
        <f>ROUND(R48*(1+$F$4),2)</f>
        <v>0</v>
      </c>
      <c r="W48" s="37">
        <f>+S48</f>
        <v>0</v>
      </c>
      <c r="X48" s="27">
        <f>ROUND(V48/9*W48,0)</f>
        <v>0</v>
      </c>
      <c r="Y48" s="32"/>
      <c r="Z48" s="20">
        <f>ROUND(D48+H48+L48+P48+T48+X48,0)</f>
        <v>0</v>
      </c>
    </row>
    <row r="49" spans="1:26" hidden="1" x14ac:dyDescent="0.25">
      <c r="A49" s="38" t="s">
        <v>22</v>
      </c>
      <c r="B49" s="34"/>
      <c r="C49" s="26"/>
      <c r="D49" s="27"/>
      <c r="E49" s="32"/>
      <c r="F49" s="20">
        <f>ROUND(B42*(1+$F$4),2)</f>
        <v>0</v>
      </c>
      <c r="G49" s="37">
        <f>+C49</f>
        <v>0</v>
      </c>
      <c r="H49" s="27">
        <f>ROUND(F49/9*G49,0)</f>
        <v>0</v>
      </c>
      <c r="I49" s="32"/>
      <c r="J49" s="20">
        <f>ROUND(F42*(1+$F$4),2)</f>
        <v>0</v>
      </c>
      <c r="K49" s="37">
        <f>+G49</f>
        <v>0</v>
      </c>
      <c r="L49" s="27">
        <f>ROUND(J49/9*K49,0)</f>
        <v>0</v>
      </c>
      <c r="M49" s="32"/>
      <c r="N49" s="20">
        <f>ROUND(J42*(1+$F$4),2)</f>
        <v>0</v>
      </c>
      <c r="O49" s="37">
        <f>+K49</f>
        <v>0</v>
      </c>
      <c r="P49" s="27">
        <f>ROUND(N49/9*O49,0)</f>
        <v>0</v>
      </c>
      <c r="Q49" s="32"/>
      <c r="R49" s="20">
        <f>ROUND(N42*(1+$F$4),2)</f>
        <v>0</v>
      </c>
      <c r="S49" s="37">
        <f>+O49</f>
        <v>0</v>
      </c>
      <c r="T49" s="27">
        <f>ROUND(R49/9*S49,0)</f>
        <v>0</v>
      </c>
      <c r="U49" s="32"/>
      <c r="V49" s="20">
        <f>ROUND(R42*(1+$F$4),2)</f>
        <v>0</v>
      </c>
      <c r="W49" s="37">
        <f>+S49</f>
        <v>0</v>
      </c>
      <c r="X49" s="27">
        <f>ROUND(V49/9*W49,0)</f>
        <v>0</v>
      </c>
      <c r="Y49" s="32"/>
      <c r="Z49" s="27"/>
    </row>
    <row r="50" spans="1:26" x14ac:dyDescent="0.25">
      <c r="A50" s="38"/>
      <c r="B50" s="34"/>
      <c r="C50" s="26"/>
      <c r="D50" s="27"/>
      <c r="E50" s="32"/>
      <c r="F50" s="20"/>
      <c r="G50" s="26"/>
      <c r="H50" s="27"/>
      <c r="I50" s="32"/>
      <c r="J50" s="20"/>
      <c r="K50" s="26"/>
      <c r="L50" s="27"/>
      <c r="M50" s="32"/>
      <c r="O50" s="26"/>
      <c r="P50" s="27"/>
      <c r="Q50" s="32"/>
      <c r="S50" s="26"/>
      <c r="T50" s="27"/>
      <c r="U50" s="32"/>
      <c r="W50" s="26"/>
      <c r="X50" s="27"/>
      <c r="Y50" s="32"/>
      <c r="Z50" s="27"/>
    </row>
    <row r="51" spans="1:26" ht="3" customHeight="1" x14ac:dyDescent="0.25">
      <c r="A51" s="38"/>
      <c r="B51" s="20"/>
      <c r="C51" s="15"/>
      <c r="D51" s="29"/>
      <c r="E51" s="32"/>
      <c r="F51" s="20"/>
      <c r="G51" s="15"/>
      <c r="H51" s="29"/>
      <c r="I51" s="32"/>
      <c r="J51" s="20"/>
      <c r="K51" s="15"/>
      <c r="L51" s="29"/>
      <c r="M51" s="32"/>
      <c r="O51" s="15"/>
      <c r="P51" s="29"/>
      <c r="Q51" s="32"/>
      <c r="S51" s="15"/>
      <c r="T51" s="29"/>
      <c r="U51" s="32"/>
      <c r="W51" s="15"/>
      <c r="X51" s="29"/>
      <c r="Y51" s="32"/>
      <c r="Z51" s="29"/>
    </row>
    <row r="52" spans="1:26" x14ac:dyDescent="0.25">
      <c r="A52" s="38" t="s">
        <v>69</v>
      </c>
      <c r="B52" s="20"/>
      <c r="C52" s="15"/>
      <c r="D52" s="27">
        <f>ROUND(SUM(D41:D51),0)</f>
        <v>0</v>
      </c>
      <c r="E52" s="32"/>
      <c r="F52" s="20"/>
      <c r="G52" s="15"/>
      <c r="H52" s="27">
        <f>ROUND(SUM(H41:H51),0)</f>
        <v>0</v>
      </c>
      <c r="I52" s="32"/>
      <c r="J52" s="20"/>
      <c r="K52" s="15"/>
      <c r="L52" s="27">
        <f>ROUND(SUM(L41:L51),0)</f>
        <v>0</v>
      </c>
      <c r="M52" s="32"/>
      <c r="O52" s="15"/>
      <c r="P52" s="27">
        <f>ROUND(SUM(P41:P51),0)</f>
        <v>0</v>
      </c>
      <c r="Q52" s="32"/>
      <c r="S52" s="15"/>
      <c r="T52" s="27">
        <f>ROUND(SUM(T41:T51),0)</f>
        <v>0</v>
      </c>
      <c r="U52" s="32"/>
      <c r="W52" s="15"/>
      <c r="X52" s="27">
        <f>ROUND(SUM(X41:X51),0)</f>
        <v>0</v>
      </c>
      <c r="Y52" s="32"/>
      <c r="Z52" s="27">
        <f>ROUND(SUM(Z41:Z51),0)</f>
        <v>0</v>
      </c>
    </row>
    <row r="53" spans="1:26" ht="6" customHeight="1" x14ac:dyDescent="0.25">
      <c r="A53" s="38"/>
      <c r="B53" s="20"/>
      <c r="C53" s="15"/>
      <c r="D53" s="27"/>
      <c r="E53" s="32"/>
      <c r="F53" s="20"/>
      <c r="G53" s="15"/>
      <c r="H53" s="27"/>
      <c r="I53" s="32"/>
      <c r="J53" s="20"/>
      <c r="K53" s="15"/>
      <c r="L53" s="27"/>
      <c r="M53" s="32"/>
      <c r="O53" s="15"/>
      <c r="P53" s="27"/>
      <c r="Q53" s="32"/>
      <c r="S53" s="15"/>
      <c r="T53" s="27"/>
      <c r="U53" s="32"/>
      <c r="W53" s="15"/>
      <c r="X53" s="27"/>
      <c r="Y53" s="32"/>
      <c r="Z53" s="27"/>
    </row>
    <row r="54" spans="1:26" x14ac:dyDescent="0.25">
      <c r="A54" s="39" t="s">
        <v>70</v>
      </c>
      <c r="B54" s="33" t="s">
        <v>56</v>
      </c>
      <c r="C54" s="23" t="s">
        <v>62</v>
      </c>
      <c r="D54" s="27"/>
      <c r="E54" s="32"/>
      <c r="F54" s="33" t="s">
        <v>56</v>
      </c>
      <c r="G54" s="23" t="s">
        <v>62</v>
      </c>
      <c r="H54" s="27"/>
      <c r="I54" s="32"/>
      <c r="J54" s="23" t="s">
        <v>56</v>
      </c>
      <c r="K54" s="23" t="s">
        <v>62</v>
      </c>
      <c r="L54" s="27"/>
      <c r="M54" s="32"/>
      <c r="N54" s="23" t="s">
        <v>56</v>
      </c>
      <c r="O54" s="23" t="s">
        <v>62</v>
      </c>
      <c r="P54" s="27"/>
      <c r="Q54" s="32"/>
      <c r="R54" s="23" t="s">
        <v>56</v>
      </c>
      <c r="S54" s="23" t="s">
        <v>62</v>
      </c>
      <c r="T54" s="27"/>
      <c r="U54" s="32"/>
      <c r="V54" s="23" t="s">
        <v>56</v>
      </c>
      <c r="W54" s="23" t="s">
        <v>62</v>
      </c>
      <c r="X54" s="27"/>
      <c r="Y54" s="32"/>
      <c r="Z54" s="27"/>
    </row>
    <row r="55" spans="1:26" hidden="1" x14ac:dyDescent="0.25">
      <c r="A55" s="38" t="s">
        <v>71</v>
      </c>
      <c r="B55" s="34"/>
      <c r="C55" s="26"/>
      <c r="D55" s="27">
        <f>ROUND(B55/12*C55,0)</f>
        <v>0</v>
      </c>
      <c r="E55" s="32"/>
      <c r="F55" s="20">
        <f>ROUND(B55*(1+$F$4),2)</f>
        <v>0</v>
      </c>
      <c r="G55" s="26"/>
      <c r="H55" s="27">
        <f>ROUND(F55/12*G55,0)</f>
        <v>0</v>
      </c>
      <c r="I55" s="32"/>
      <c r="J55" s="20">
        <f>ROUND(F55*(1+$F$4),2)</f>
        <v>0</v>
      </c>
      <c r="K55" s="26"/>
      <c r="L55" s="27">
        <f>ROUND(J55/12*K55,0)</f>
        <v>0</v>
      </c>
      <c r="M55" s="32"/>
      <c r="N55" s="20">
        <f>ROUND(J55*(1+$F$4),2)</f>
        <v>0</v>
      </c>
      <c r="O55" s="26"/>
      <c r="P55" s="27">
        <f>ROUND(N55/12*O55,0)</f>
        <v>0</v>
      </c>
      <c r="Q55" s="32"/>
      <c r="R55" s="20">
        <f>ROUND(N55*(1+$F$4),2)</f>
        <v>0</v>
      </c>
      <c r="S55" s="26"/>
      <c r="T55" s="27">
        <f>ROUND(R55/12*S55,0)</f>
        <v>0</v>
      </c>
      <c r="U55" s="32"/>
      <c r="V55" s="20">
        <f>ROUND(R55*(1+$F$4),2)</f>
        <v>0</v>
      </c>
      <c r="W55" s="26"/>
      <c r="X55" s="27">
        <f>ROUND(V55/12*W55,0)</f>
        <v>0</v>
      </c>
      <c r="Y55" s="32"/>
      <c r="Z55" s="27">
        <f>ROUND(X55/12*Y55,0)</f>
        <v>0</v>
      </c>
    </row>
    <row r="56" spans="1:26" hidden="1" x14ac:dyDescent="0.25">
      <c r="A56" s="38" t="s">
        <v>72</v>
      </c>
      <c r="B56" s="34"/>
      <c r="C56" s="26"/>
      <c r="D56" s="27">
        <f>ROUND(B56/12*C56,0)</f>
        <v>0</v>
      </c>
      <c r="E56" s="32"/>
      <c r="F56" s="20">
        <f>ROUND(B56*(1+$F$4),2)</f>
        <v>0</v>
      </c>
      <c r="G56" s="26"/>
      <c r="H56" s="27">
        <f>ROUND(F56/12*G56,0)</f>
        <v>0</v>
      </c>
      <c r="I56" s="32"/>
      <c r="J56" s="20">
        <f>ROUND(F56*(1+$F$4),2)</f>
        <v>0</v>
      </c>
      <c r="K56" s="26"/>
      <c r="L56" s="27">
        <f>ROUND(J56/12*K56,0)</f>
        <v>0</v>
      </c>
      <c r="M56" s="32"/>
      <c r="N56" s="20">
        <f>ROUND(J56*(1+$F$4),2)</f>
        <v>0</v>
      </c>
      <c r="O56" s="26"/>
      <c r="P56" s="27">
        <f>ROUND(N56/12*O56,0)</f>
        <v>0</v>
      </c>
      <c r="Q56" s="32"/>
      <c r="R56" s="20">
        <f>ROUND(N56*(1+$F$4),2)</f>
        <v>0</v>
      </c>
      <c r="S56" s="26"/>
      <c r="T56" s="27">
        <f>ROUND(R56/12*S56,0)</f>
        <v>0</v>
      </c>
      <c r="U56" s="32"/>
      <c r="V56" s="20">
        <f>ROUND(R56*(1+$F$4),2)</f>
        <v>0</v>
      </c>
      <c r="W56" s="26"/>
      <c r="X56" s="27">
        <f>ROUND(V56/12*W56,0)</f>
        <v>0</v>
      </c>
      <c r="Y56" s="32"/>
      <c r="Z56" s="27">
        <f>ROUND(X56/12*Y56,0)</f>
        <v>0</v>
      </c>
    </row>
    <row r="57" spans="1:26" hidden="1" x14ac:dyDescent="0.25">
      <c r="A57" s="38" t="s">
        <v>12</v>
      </c>
      <c r="B57" s="34"/>
      <c r="C57" s="26"/>
      <c r="D57" s="27">
        <f t="shared" ref="D57:D64" si="7">ROUND(B57/12*C57,0)</f>
        <v>0</v>
      </c>
      <c r="E57" s="32"/>
      <c r="F57" s="20"/>
      <c r="G57" s="26"/>
      <c r="H57" s="27">
        <f t="shared" ref="H57:H64" si="8">ROUND(F57/12*G57,0)</f>
        <v>0</v>
      </c>
      <c r="I57" s="32"/>
      <c r="J57" s="20"/>
      <c r="K57" s="26"/>
      <c r="L57" s="27">
        <f t="shared" ref="L57:L64" si="9">ROUND(J57/12*K57,0)</f>
        <v>0</v>
      </c>
      <c r="M57" s="32"/>
      <c r="O57" s="26"/>
      <c r="P57" s="27">
        <f t="shared" ref="P57:P64" si="10">ROUND(N57/12*O57,0)</f>
        <v>0</v>
      </c>
      <c r="Q57" s="32"/>
      <c r="S57" s="26"/>
      <c r="T57" s="27">
        <f t="shared" ref="T57:T64" si="11">ROUND(R57/12*S57,0)</f>
        <v>0</v>
      </c>
      <c r="U57" s="32"/>
      <c r="W57" s="26"/>
      <c r="X57" s="27">
        <f t="shared" ref="X57:Z64" si="12">ROUND(V57/12*W57,0)</f>
        <v>0</v>
      </c>
      <c r="Y57" s="32"/>
      <c r="Z57" s="27">
        <f t="shared" si="12"/>
        <v>0</v>
      </c>
    </row>
    <row r="58" spans="1:26" hidden="1" x14ac:dyDescent="0.25">
      <c r="A58" s="38" t="s">
        <v>13</v>
      </c>
      <c r="B58" s="34"/>
      <c r="C58" s="26"/>
      <c r="D58" s="27">
        <f t="shared" si="7"/>
        <v>0</v>
      </c>
      <c r="E58" s="32"/>
      <c r="F58" s="20"/>
      <c r="G58" s="26"/>
      <c r="H58" s="27">
        <f t="shared" si="8"/>
        <v>0</v>
      </c>
      <c r="I58" s="32"/>
      <c r="J58" s="20"/>
      <c r="K58" s="26"/>
      <c r="L58" s="27">
        <f t="shared" si="9"/>
        <v>0</v>
      </c>
      <c r="M58" s="32"/>
      <c r="O58" s="26"/>
      <c r="P58" s="27">
        <f t="shared" si="10"/>
        <v>0</v>
      </c>
      <c r="Q58" s="32"/>
      <c r="S58" s="26"/>
      <c r="T58" s="27">
        <f t="shared" si="11"/>
        <v>0</v>
      </c>
      <c r="U58" s="32"/>
      <c r="W58" s="26"/>
      <c r="X58" s="27">
        <f t="shared" si="12"/>
        <v>0</v>
      </c>
      <c r="Y58" s="32"/>
      <c r="Z58" s="27">
        <f t="shared" si="12"/>
        <v>0</v>
      </c>
    </row>
    <row r="59" spans="1:26" hidden="1" x14ac:dyDescent="0.25">
      <c r="A59" s="38" t="s">
        <v>14</v>
      </c>
      <c r="B59" s="34"/>
      <c r="C59" s="26"/>
      <c r="D59" s="27">
        <f t="shared" si="7"/>
        <v>0</v>
      </c>
      <c r="E59" s="32"/>
      <c r="F59" s="20"/>
      <c r="G59" s="26"/>
      <c r="H59" s="27">
        <f t="shared" si="8"/>
        <v>0</v>
      </c>
      <c r="I59" s="32"/>
      <c r="J59" s="20"/>
      <c r="K59" s="26"/>
      <c r="L59" s="27">
        <f t="shared" si="9"/>
        <v>0</v>
      </c>
      <c r="M59" s="32"/>
      <c r="O59" s="26"/>
      <c r="P59" s="27">
        <f t="shared" si="10"/>
        <v>0</v>
      </c>
      <c r="Q59" s="32"/>
      <c r="S59" s="26"/>
      <c r="T59" s="27">
        <f t="shared" si="11"/>
        <v>0</v>
      </c>
      <c r="U59" s="32"/>
      <c r="W59" s="26"/>
      <c r="X59" s="27">
        <f t="shared" si="12"/>
        <v>0</v>
      </c>
      <c r="Y59" s="32"/>
      <c r="Z59" s="27">
        <f t="shared" si="12"/>
        <v>0</v>
      </c>
    </row>
    <row r="60" spans="1:26" hidden="1" x14ac:dyDescent="0.25">
      <c r="A60" s="38" t="s">
        <v>15</v>
      </c>
      <c r="B60" s="34"/>
      <c r="C60" s="26"/>
      <c r="D60" s="27">
        <f t="shared" si="7"/>
        <v>0</v>
      </c>
      <c r="E60" s="32"/>
      <c r="F60" s="20"/>
      <c r="G60" s="26"/>
      <c r="H60" s="27">
        <f t="shared" si="8"/>
        <v>0</v>
      </c>
      <c r="I60" s="32"/>
      <c r="J60" s="20"/>
      <c r="K60" s="26"/>
      <c r="L60" s="27">
        <f t="shared" si="9"/>
        <v>0</v>
      </c>
      <c r="M60" s="32"/>
      <c r="O60" s="26"/>
      <c r="P60" s="27">
        <f t="shared" si="10"/>
        <v>0</v>
      </c>
      <c r="Q60" s="32"/>
      <c r="S60" s="26"/>
      <c r="T60" s="27">
        <f t="shared" si="11"/>
        <v>0</v>
      </c>
      <c r="U60" s="32"/>
      <c r="W60" s="26"/>
      <c r="X60" s="27">
        <f t="shared" si="12"/>
        <v>0</v>
      </c>
      <c r="Y60" s="32"/>
      <c r="Z60" s="27">
        <f t="shared" si="12"/>
        <v>0</v>
      </c>
    </row>
    <row r="61" spans="1:26" x14ac:dyDescent="0.25">
      <c r="A61" s="38" t="s">
        <v>16</v>
      </c>
      <c r="B61" s="34"/>
      <c r="C61" s="26"/>
      <c r="D61" s="27">
        <f t="shared" si="7"/>
        <v>0</v>
      </c>
      <c r="E61" s="32"/>
      <c r="F61" s="20">
        <f>ROUND(B61*(1+$F$4),2)</f>
        <v>0</v>
      </c>
      <c r="G61" s="37">
        <f>+C61</f>
        <v>0</v>
      </c>
      <c r="H61" s="27">
        <f t="shared" si="8"/>
        <v>0</v>
      </c>
      <c r="I61" s="32"/>
      <c r="J61" s="20">
        <f>ROUND(F61*(1+$F$4),2)</f>
        <v>0</v>
      </c>
      <c r="K61" s="37">
        <f>+G61</f>
        <v>0</v>
      </c>
      <c r="L61" s="27">
        <f t="shared" si="9"/>
        <v>0</v>
      </c>
      <c r="M61" s="32"/>
      <c r="N61" s="20">
        <f>ROUND(J61*(1+$F$4),2)</f>
        <v>0</v>
      </c>
      <c r="O61" s="37">
        <f>+K61</f>
        <v>0</v>
      </c>
      <c r="P61" s="27">
        <f t="shared" si="10"/>
        <v>0</v>
      </c>
      <c r="Q61" s="32"/>
      <c r="R61" s="20">
        <f>ROUND(N61*(1+$F$4),2)</f>
        <v>0</v>
      </c>
      <c r="S61" s="37">
        <f>+O61</f>
        <v>0</v>
      </c>
      <c r="T61" s="27">
        <f t="shared" si="11"/>
        <v>0</v>
      </c>
      <c r="U61" s="32"/>
      <c r="V61" s="20">
        <f>ROUND(R61*(1+$F$4),2)</f>
        <v>0</v>
      </c>
      <c r="W61" s="37">
        <f>+S61</f>
        <v>0</v>
      </c>
      <c r="X61" s="27">
        <f t="shared" si="12"/>
        <v>0</v>
      </c>
      <c r="Y61" s="32"/>
      <c r="Z61" s="27">
        <f t="shared" si="12"/>
        <v>0</v>
      </c>
    </row>
    <row r="62" spans="1:26" x14ac:dyDescent="0.25">
      <c r="A62" s="38" t="s">
        <v>17</v>
      </c>
      <c r="B62" s="34"/>
      <c r="C62" s="26"/>
      <c r="D62" s="27">
        <f t="shared" si="7"/>
        <v>0</v>
      </c>
      <c r="E62" s="32"/>
      <c r="F62" s="20"/>
      <c r="G62" s="26"/>
      <c r="H62" s="27">
        <f t="shared" si="8"/>
        <v>0</v>
      </c>
      <c r="I62" s="32"/>
      <c r="J62" s="20"/>
      <c r="K62" s="26"/>
      <c r="L62" s="27">
        <f t="shared" si="9"/>
        <v>0</v>
      </c>
      <c r="M62" s="32"/>
      <c r="O62" s="26"/>
      <c r="P62" s="27">
        <f t="shared" si="10"/>
        <v>0</v>
      </c>
      <c r="Q62" s="32"/>
      <c r="S62" s="26"/>
      <c r="T62" s="27">
        <f t="shared" si="11"/>
        <v>0</v>
      </c>
      <c r="U62" s="32"/>
      <c r="W62" s="26"/>
      <c r="X62" s="27">
        <f t="shared" si="12"/>
        <v>0</v>
      </c>
      <c r="Y62" s="32"/>
      <c r="Z62" s="27">
        <f t="shared" si="12"/>
        <v>0</v>
      </c>
    </row>
    <row r="63" spans="1:26" x14ac:dyDescent="0.25">
      <c r="A63" s="38" t="s">
        <v>18</v>
      </c>
      <c r="B63" s="34"/>
      <c r="C63" s="26"/>
      <c r="D63" s="27">
        <f t="shared" si="7"/>
        <v>0</v>
      </c>
      <c r="E63" s="32"/>
      <c r="F63" s="20"/>
      <c r="G63" s="26"/>
      <c r="H63" s="27">
        <f t="shared" si="8"/>
        <v>0</v>
      </c>
      <c r="I63" s="32"/>
      <c r="J63" s="20"/>
      <c r="K63" s="26"/>
      <c r="L63" s="27">
        <f t="shared" si="9"/>
        <v>0</v>
      </c>
      <c r="M63" s="32"/>
      <c r="O63" s="26"/>
      <c r="P63" s="27">
        <f t="shared" si="10"/>
        <v>0</v>
      </c>
      <c r="Q63" s="32"/>
      <c r="S63" s="26"/>
      <c r="T63" s="27">
        <f t="shared" si="11"/>
        <v>0</v>
      </c>
      <c r="U63" s="32"/>
      <c r="W63" s="26"/>
      <c r="X63" s="27">
        <f t="shared" si="12"/>
        <v>0</v>
      </c>
      <c r="Y63" s="32"/>
      <c r="Z63" s="27">
        <f t="shared" si="12"/>
        <v>0</v>
      </c>
    </row>
    <row r="64" spans="1:26" x14ac:dyDescent="0.25">
      <c r="A64" s="38" t="s">
        <v>19</v>
      </c>
      <c r="B64" s="34"/>
      <c r="C64" s="26"/>
      <c r="D64" s="27">
        <f t="shared" si="7"/>
        <v>0</v>
      </c>
      <c r="E64" s="32"/>
      <c r="F64" s="20"/>
      <c r="G64" s="26"/>
      <c r="H64" s="27">
        <f t="shared" si="8"/>
        <v>0</v>
      </c>
      <c r="I64" s="32"/>
      <c r="J64" s="20"/>
      <c r="K64" s="26"/>
      <c r="L64" s="27">
        <f t="shared" si="9"/>
        <v>0</v>
      </c>
      <c r="M64" s="32"/>
      <c r="O64" s="26"/>
      <c r="P64" s="27">
        <f t="shared" si="10"/>
        <v>0</v>
      </c>
      <c r="Q64" s="32"/>
      <c r="S64" s="26"/>
      <c r="T64" s="27">
        <f t="shared" si="11"/>
        <v>0</v>
      </c>
      <c r="U64" s="32"/>
      <c r="W64" s="26"/>
      <c r="X64" s="27">
        <f t="shared" si="12"/>
        <v>0</v>
      </c>
      <c r="Y64" s="32"/>
      <c r="Z64" s="27">
        <f t="shared" si="12"/>
        <v>0</v>
      </c>
    </row>
    <row r="65" spans="1:26" x14ac:dyDescent="0.25">
      <c r="A65" s="38" t="s">
        <v>73</v>
      </c>
      <c r="B65" s="20"/>
      <c r="C65" s="15"/>
      <c r="D65" s="27">
        <f>ROUND(SUM(D55:D64),0)</f>
        <v>0</v>
      </c>
      <c r="E65" s="32"/>
      <c r="G65" s="15"/>
      <c r="H65" s="27">
        <f>ROUND(SUM(H55:H64),0)</f>
        <v>0</v>
      </c>
      <c r="I65" s="32"/>
      <c r="J65" s="20"/>
      <c r="K65" s="15"/>
      <c r="L65" s="27">
        <f>ROUND(SUM(L55:L64),0)</f>
        <v>0</v>
      </c>
      <c r="M65" s="32"/>
      <c r="O65" s="15"/>
      <c r="P65" s="27">
        <f>ROUND(SUM(P55:P64),0)</f>
        <v>0</v>
      </c>
      <c r="Q65" s="32"/>
      <c r="S65" s="15"/>
      <c r="T65" s="27">
        <f>ROUND(SUM(T55:T64),0)</f>
        <v>0</v>
      </c>
      <c r="U65" s="32"/>
      <c r="W65" s="15"/>
      <c r="X65" s="27">
        <f>ROUND(SUM(X55:X64),0)</f>
        <v>0</v>
      </c>
      <c r="Y65" s="32"/>
      <c r="Z65" s="27">
        <f>ROUND(SUM(Z55:Z64),0)</f>
        <v>0</v>
      </c>
    </row>
    <row r="66" spans="1:26" ht="6" customHeight="1" x14ac:dyDescent="0.25">
      <c r="A66" s="38"/>
      <c r="B66" s="20"/>
      <c r="C66" s="15"/>
      <c r="D66" s="27"/>
      <c r="E66" s="32"/>
      <c r="G66" s="15"/>
      <c r="H66" s="27"/>
      <c r="I66" s="32"/>
      <c r="J66" s="20"/>
      <c r="K66" s="15"/>
      <c r="L66" s="27"/>
      <c r="M66" s="32"/>
      <c r="O66" s="15"/>
      <c r="P66" s="27"/>
      <c r="Q66" s="32"/>
      <c r="S66" s="15"/>
      <c r="T66" s="27"/>
      <c r="U66" s="32"/>
      <c r="W66" s="15"/>
      <c r="X66" s="27"/>
      <c r="Y66" s="32"/>
      <c r="Z66" s="27"/>
    </row>
    <row r="67" spans="1:26" x14ac:dyDescent="0.25">
      <c r="A67" s="22" t="s">
        <v>74</v>
      </c>
      <c r="B67" s="33" t="s">
        <v>75</v>
      </c>
      <c r="C67" s="40" t="s">
        <v>62</v>
      </c>
      <c r="D67" s="27"/>
      <c r="E67" s="32"/>
      <c r="F67" s="33" t="s">
        <v>75</v>
      </c>
      <c r="G67" s="40" t="s">
        <v>62</v>
      </c>
      <c r="I67" s="32"/>
      <c r="J67" s="33" t="s">
        <v>75</v>
      </c>
      <c r="K67" s="40" t="s">
        <v>62</v>
      </c>
      <c r="L67" s="27"/>
      <c r="M67" s="32"/>
      <c r="N67" s="33" t="s">
        <v>75</v>
      </c>
      <c r="O67" s="40" t="s">
        <v>62</v>
      </c>
      <c r="P67" s="27"/>
      <c r="Q67" s="32"/>
      <c r="R67" s="33" t="s">
        <v>75</v>
      </c>
      <c r="S67" s="40" t="s">
        <v>62</v>
      </c>
      <c r="T67" s="27"/>
      <c r="U67" s="32"/>
      <c r="V67" s="33" t="s">
        <v>75</v>
      </c>
      <c r="W67" s="40" t="s">
        <v>62</v>
      </c>
      <c r="X67" s="27"/>
      <c r="Y67" s="32"/>
      <c r="Z67" s="20"/>
    </row>
    <row r="68" spans="1:26" x14ac:dyDescent="0.25">
      <c r="A68" s="3" t="s">
        <v>76</v>
      </c>
      <c r="B68" s="41"/>
      <c r="C68" s="42"/>
      <c r="D68" s="43">
        <f>ROUND(B68*C68,0)</f>
        <v>0</v>
      </c>
      <c r="E68" s="32"/>
      <c r="F68" s="115">
        <f>ROUND(B68*(1+$F$4),2)</f>
        <v>0</v>
      </c>
      <c r="G68" s="42"/>
      <c r="H68" s="43">
        <f>ROUND(F68*G68,0)</f>
        <v>0</v>
      </c>
      <c r="I68" s="32"/>
      <c r="J68" s="115">
        <f>ROUND(F68*(1+$F$4),2)</f>
        <v>0</v>
      </c>
      <c r="K68" s="42"/>
      <c r="L68" s="43">
        <f>ROUND(J68*K68,0)</f>
        <v>0</v>
      </c>
      <c r="M68" s="32"/>
      <c r="N68" s="115">
        <f>ROUND(J68*(1+$F$4),2)</f>
        <v>0</v>
      </c>
      <c r="O68" s="42"/>
      <c r="P68" s="43">
        <f>ROUND(N68*O68,0)</f>
        <v>0</v>
      </c>
      <c r="Q68" s="32"/>
      <c r="R68" s="115">
        <f>ROUND(N68*(1+$F$4),2)</f>
        <v>0</v>
      </c>
      <c r="S68" s="42"/>
      <c r="T68" s="43">
        <f>ROUND(R68*S68,0)</f>
        <v>0</v>
      </c>
      <c r="U68" s="32"/>
      <c r="V68" s="115">
        <f>ROUND(R68*(1+$F$4),2)</f>
        <v>0</v>
      </c>
      <c r="W68" s="42"/>
      <c r="X68" s="43">
        <f>ROUND(V68*W68,0)</f>
        <v>0</v>
      </c>
      <c r="Y68" s="32"/>
      <c r="Z68" s="20">
        <f>ROUND(D68+H68+L68+P68+T68+X68,0)</f>
        <v>0</v>
      </c>
    </row>
    <row r="69" spans="1:26" x14ac:dyDescent="0.25">
      <c r="A69" s="3" t="s">
        <v>77</v>
      </c>
      <c r="B69" s="41"/>
      <c r="C69" s="42"/>
      <c r="D69" s="43">
        <f>ROUND(B69*C69,0)</f>
        <v>0</v>
      </c>
      <c r="E69" s="32"/>
      <c r="F69" s="115">
        <f>ROUND(B69*(1+$F$4),2)</f>
        <v>0</v>
      </c>
      <c r="G69" s="42"/>
      <c r="H69" s="43">
        <f>ROUND(F69*G69,0)</f>
        <v>0</v>
      </c>
      <c r="I69" s="32"/>
      <c r="J69" s="115">
        <f>ROUND(F69*(1+$F$4),2)</f>
        <v>0</v>
      </c>
      <c r="K69" s="42"/>
      <c r="L69" s="43">
        <f>ROUND(J69*K69,0)</f>
        <v>0</v>
      </c>
      <c r="M69" s="32"/>
      <c r="N69" s="115">
        <f>ROUND(J69*(1+$F$4),2)</f>
        <v>0</v>
      </c>
      <c r="O69" s="42"/>
      <c r="P69" s="43">
        <f>ROUND(N69*O69,0)</f>
        <v>0</v>
      </c>
      <c r="Q69" s="32"/>
      <c r="R69" s="115">
        <f>ROUND(N69*(1+$F$4),2)</f>
        <v>0</v>
      </c>
      <c r="S69" s="42"/>
      <c r="T69" s="43">
        <f>ROUND(R69*S69,0)</f>
        <v>0</v>
      </c>
      <c r="U69" s="32"/>
      <c r="V69" s="115">
        <f>ROUND(R69*(1+$F$4),2)</f>
        <v>0</v>
      </c>
      <c r="W69" s="42"/>
      <c r="X69" s="43">
        <f>ROUND(V69*W69,0)</f>
        <v>0</v>
      </c>
      <c r="Y69" s="32"/>
      <c r="Z69" s="20">
        <f>ROUND(D69+H69+L69+P69+T69+X69,0)</f>
        <v>0</v>
      </c>
    </row>
    <row r="70" spans="1:26" ht="3" customHeight="1" x14ac:dyDescent="0.25">
      <c r="B70" s="33"/>
      <c r="C70" s="40"/>
      <c r="D70" s="29"/>
      <c r="E70" s="32"/>
      <c r="F70" s="33"/>
      <c r="G70" s="40"/>
      <c r="H70" s="29"/>
      <c r="I70" s="32"/>
      <c r="J70" s="33"/>
      <c r="K70" s="40"/>
      <c r="L70" s="29"/>
      <c r="M70" s="32"/>
      <c r="N70" s="33"/>
      <c r="O70" s="40"/>
      <c r="P70" s="29"/>
      <c r="Q70" s="32"/>
      <c r="R70" s="33"/>
      <c r="S70" s="40"/>
      <c r="T70" s="29"/>
      <c r="U70" s="32"/>
      <c r="V70" s="33"/>
      <c r="W70" s="40"/>
      <c r="X70" s="29"/>
      <c r="Y70" s="32"/>
      <c r="Z70" s="29"/>
    </row>
    <row r="71" spans="1:26" x14ac:dyDescent="0.25">
      <c r="A71" s="3" t="s">
        <v>78</v>
      </c>
      <c r="B71" s="44"/>
      <c r="C71" s="45"/>
      <c r="D71" s="27">
        <f>ROUND(SUM(D68:D70),0)</f>
        <v>0</v>
      </c>
      <c r="E71" s="32"/>
      <c r="G71" s="15"/>
      <c r="H71" s="27">
        <f>ROUND(SUM(H68:H70),0)</f>
        <v>0</v>
      </c>
      <c r="I71" s="32"/>
      <c r="J71" s="20"/>
      <c r="K71" s="15"/>
      <c r="L71" s="27">
        <f>ROUND(SUM(L68:L70),0)</f>
        <v>0</v>
      </c>
      <c r="M71" s="32"/>
      <c r="O71" s="15"/>
      <c r="P71" s="27">
        <f>ROUND(SUM(P68:P70),0)</f>
        <v>0</v>
      </c>
      <c r="Q71" s="32"/>
      <c r="S71" s="15"/>
      <c r="T71" s="27">
        <f>ROUND(SUM(T68:T70),0)</f>
        <v>0</v>
      </c>
      <c r="U71" s="32"/>
      <c r="W71" s="15"/>
      <c r="X71" s="27">
        <f>ROUND(SUM(X68:X70),0)</f>
        <v>0</v>
      </c>
      <c r="Y71" s="32"/>
      <c r="Z71" s="27">
        <f>ROUND(SUM(Z68:Z70),0)</f>
        <v>0</v>
      </c>
    </row>
    <row r="72" spans="1:26" ht="6" customHeight="1" x14ac:dyDescent="0.25">
      <c r="B72" s="44"/>
      <c r="C72" s="45"/>
      <c r="D72" s="27"/>
      <c r="E72" s="32"/>
      <c r="G72" s="15"/>
      <c r="H72" s="27"/>
      <c r="I72" s="32"/>
      <c r="J72" s="20"/>
      <c r="K72" s="15"/>
      <c r="L72" s="27"/>
      <c r="M72" s="32"/>
      <c r="O72" s="15"/>
      <c r="P72" s="27"/>
      <c r="Q72" s="32"/>
      <c r="S72" s="15"/>
      <c r="T72" s="27"/>
      <c r="U72" s="32"/>
      <c r="W72" s="15"/>
      <c r="X72" s="27"/>
      <c r="Y72" s="32"/>
      <c r="Z72" s="27"/>
    </row>
    <row r="73" spans="1:26" x14ac:dyDescent="0.25">
      <c r="A73" s="22" t="s">
        <v>79</v>
      </c>
      <c r="B73" s="33" t="s">
        <v>80</v>
      </c>
      <c r="C73" s="40" t="s">
        <v>81</v>
      </c>
      <c r="D73" s="27"/>
      <c r="E73" s="32"/>
      <c r="F73" s="33" t="s">
        <v>80</v>
      </c>
      <c r="G73" s="40" t="s">
        <v>81</v>
      </c>
      <c r="I73" s="32"/>
      <c r="J73" s="33" t="s">
        <v>80</v>
      </c>
      <c r="K73" s="40" t="s">
        <v>81</v>
      </c>
      <c r="L73" s="27"/>
      <c r="M73" s="32"/>
      <c r="N73" s="33" t="s">
        <v>80</v>
      </c>
      <c r="O73" s="40" t="s">
        <v>81</v>
      </c>
      <c r="P73" s="27"/>
      <c r="Q73" s="32"/>
      <c r="R73" s="33" t="s">
        <v>80</v>
      </c>
      <c r="S73" s="40" t="s">
        <v>81</v>
      </c>
      <c r="T73" s="27"/>
      <c r="U73" s="32"/>
      <c r="V73" s="33" t="s">
        <v>80</v>
      </c>
      <c r="W73" s="40" t="s">
        <v>81</v>
      </c>
      <c r="X73" s="27"/>
      <c r="Y73" s="32"/>
      <c r="Z73" s="20"/>
    </row>
    <row r="74" spans="1:26" x14ac:dyDescent="0.25">
      <c r="A74" s="3" t="s">
        <v>82</v>
      </c>
      <c r="B74" s="41"/>
      <c r="C74" s="42"/>
      <c r="D74" s="43">
        <f>ROUND(B74*C74,0)</f>
        <v>0</v>
      </c>
      <c r="E74" s="32"/>
      <c r="F74" s="115">
        <f>ROUND(B74*(1+$F$4),2)</f>
        <v>0</v>
      </c>
      <c r="G74" s="47"/>
      <c r="H74" s="43">
        <f>ROUND(F74*G74,0)</f>
        <v>0</v>
      </c>
      <c r="I74" s="32"/>
      <c r="J74" s="115">
        <f>ROUND(F74*(1+$F$4),2)</f>
        <v>0</v>
      </c>
      <c r="K74" s="47"/>
      <c r="L74" s="43">
        <f>ROUND(J74*K74,0)</f>
        <v>0</v>
      </c>
      <c r="M74" s="32"/>
      <c r="N74" s="115">
        <f>ROUND(J74*(1+$F$4),2)</f>
        <v>0</v>
      </c>
      <c r="O74" s="47"/>
      <c r="P74" s="43">
        <f>ROUND(N74*O74,0)</f>
        <v>0</v>
      </c>
      <c r="Q74" s="32"/>
      <c r="R74" s="115">
        <f>ROUND(N74*(1+$F$4),2)</f>
        <v>0</v>
      </c>
      <c r="S74" s="47"/>
      <c r="T74" s="43">
        <f>ROUND(R74*S74,0)</f>
        <v>0</v>
      </c>
      <c r="U74" s="32"/>
      <c r="V74" s="115">
        <f>ROUND(R74*(1+$F$4),2)</f>
        <v>0</v>
      </c>
      <c r="W74" s="47"/>
      <c r="X74" s="43">
        <f>ROUND(V74*W74,0)</f>
        <v>0</v>
      </c>
      <c r="Y74" s="32"/>
      <c r="Z74" s="20">
        <f>ROUND(D74+H74+L74+P74+T74+X74,0)</f>
        <v>0</v>
      </c>
    </row>
    <row r="75" spans="1:26" x14ac:dyDescent="0.25">
      <c r="A75" s="3" t="s">
        <v>83</v>
      </c>
      <c r="B75" s="41"/>
      <c r="C75" s="42"/>
      <c r="D75" s="43">
        <f>ROUND(B75*C75,0)</f>
        <v>0</v>
      </c>
      <c r="E75" s="32"/>
      <c r="F75" s="115">
        <f>ROUND(B75*(1+$F$4),2)</f>
        <v>0</v>
      </c>
      <c r="G75" s="47"/>
      <c r="H75" s="43">
        <f>ROUND(F75*G75,0)</f>
        <v>0</v>
      </c>
      <c r="I75" s="32"/>
      <c r="J75" s="115">
        <f>ROUND(F75*(1+$F$4),2)</f>
        <v>0</v>
      </c>
      <c r="K75" s="47"/>
      <c r="L75" s="43">
        <f>ROUND(J75*K75,0)</f>
        <v>0</v>
      </c>
      <c r="M75" s="32"/>
      <c r="N75" s="115">
        <f>ROUND(J75*(1+$F$4),2)</f>
        <v>0</v>
      </c>
      <c r="O75" s="47"/>
      <c r="P75" s="43">
        <f>ROUND(N75*O75,0)</f>
        <v>0</v>
      </c>
      <c r="Q75" s="32"/>
      <c r="R75" s="115">
        <f>ROUND(N75*(1+$F$4),2)</f>
        <v>0</v>
      </c>
      <c r="S75" s="47"/>
      <c r="T75" s="43">
        <f>ROUND(R75*S75,0)</f>
        <v>0</v>
      </c>
      <c r="U75" s="32"/>
      <c r="V75" s="115">
        <f>ROUND(R75*(1+$F$4),2)</f>
        <v>0</v>
      </c>
      <c r="W75" s="47"/>
      <c r="X75" s="43">
        <f>ROUND(V75*W75,0)</f>
        <v>0</v>
      </c>
      <c r="Y75" s="32"/>
      <c r="Z75" s="20">
        <f>ROUND(D75+H75+L75+P75+T75+X75,0)</f>
        <v>0</v>
      </c>
    </row>
    <row r="76" spans="1:26" ht="3" customHeight="1" x14ac:dyDescent="0.25">
      <c r="B76" s="33"/>
      <c r="C76" s="40"/>
      <c r="D76" s="29"/>
      <c r="E76" s="32"/>
      <c r="F76" s="33"/>
      <c r="G76" s="33"/>
      <c r="H76" s="29"/>
      <c r="I76" s="32"/>
      <c r="J76" s="33"/>
      <c r="K76" s="33"/>
      <c r="L76" s="29"/>
      <c r="M76" s="32"/>
      <c r="N76" s="33"/>
      <c r="O76" s="33"/>
      <c r="P76" s="29"/>
      <c r="Q76" s="32"/>
      <c r="R76" s="33"/>
      <c r="S76" s="33"/>
      <c r="T76" s="29"/>
      <c r="U76" s="32"/>
      <c r="V76" s="33"/>
      <c r="W76" s="33"/>
      <c r="X76" s="29"/>
      <c r="Y76" s="32"/>
      <c r="Z76" s="29"/>
    </row>
    <row r="77" spans="1:26" x14ac:dyDescent="0.25">
      <c r="A77" s="3" t="s">
        <v>84</v>
      </c>
      <c r="B77" s="44"/>
      <c r="C77" s="45"/>
      <c r="D77" s="27">
        <f>ROUND(SUM(D74:D76),0)</f>
        <v>0</v>
      </c>
      <c r="E77" s="32"/>
      <c r="F77" s="20"/>
      <c r="G77" s="18"/>
      <c r="H77" s="27">
        <f>ROUND(SUM(H74:H76),0)</f>
        <v>0</v>
      </c>
      <c r="I77" s="32"/>
      <c r="J77" s="20"/>
      <c r="K77" s="18"/>
      <c r="L77" s="27">
        <f>ROUND(SUM(L74:L76),0)</f>
        <v>0</v>
      </c>
      <c r="M77" s="32"/>
      <c r="O77" s="18"/>
      <c r="P77" s="27">
        <f>ROUND(SUM(P74:P76),0)</f>
        <v>0</v>
      </c>
      <c r="Q77" s="32"/>
      <c r="S77" s="18"/>
      <c r="T77" s="27">
        <f>ROUND(SUM(T74:T76),0)</f>
        <v>0</v>
      </c>
      <c r="U77" s="32"/>
      <c r="W77" s="18"/>
      <c r="X77" s="27">
        <f>ROUND(SUM(X74:X76),0)</f>
        <v>0</v>
      </c>
      <c r="Y77" s="32"/>
      <c r="Z77" s="27">
        <f>ROUND(SUM(Z74:Z76),0)</f>
        <v>0</v>
      </c>
    </row>
    <row r="78" spans="1:26" ht="6" customHeight="1" x14ac:dyDescent="0.25">
      <c r="B78" s="44"/>
      <c r="C78" s="45"/>
      <c r="D78" s="27"/>
      <c r="E78" s="32"/>
      <c r="F78" s="20"/>
      <c r="G78" s="18"/>
      <c r="H78" s="27"/>
      <c r="I78" s="32"/>
      <c r="J78" s="20"/>
      <c r="K78" s="18"/>
      <c r="L78" s="27"/>
      <c r="M78" s="32"/>
      <c r="O78" s="18"/>
      <c r="P78" s="27"/>
      <c r="Q78" s="32"/>
      <c r="S78" s="18"/>
      <c r="T78" s="27"/>
      <c r="U78" s="32"/>
      <c r="W78" s="18"/>
      <c r="X78" s="27"/>
      <c r="Y78" s="32"/>
      <c r="Z78" s="27"/>
    </row>
    <row r="79" spans="1:26" x14ac:dyDescent="0.25">
      <c r="A79" s="106" t="s">
        <v>7</v>
      </c>
      <c r="B79" s="33" t="s">
        <v>80</v>
      </c>
      <c r="C79" s="40" t="s">
        <v>81</v>
      </c>
      <c r="D79" s="27"/>
      <c r="E79" s="32"/>
      <c r="F79" s="33" t="s">
        <v>80</v>
      </c>
      <c r="G79" s="33" t="s">
        <v>81</v>
      </c>
      <c r="H79" s="20"/>
      <c r="I79" s="32"/>
      <c r="J79" s="33" t="s">
        <v>80</v>
      </c>
      <c r="K79" s="33" t="s">
        <v>81</v>
      </c>
      <c r="L79" s="27"/>
      <c r="M79" s="32"/>
      <c r="N79" s="33" t="s">
        <v>80</v>
      </c>
      <c r="O79" s="33" t="s">
        <v>81</v>
      </c>
      <c r="P79" s="27"/>
      <c r="Q79" s="32"/>
      <c r="R79" s="33" t="s">
        <v>80</v>
      </c>
      <c r="S79" s="33" t="s">
        <v>81</v>
      </c>
      <c r="T79" s="27"/>
      <c r="U79" s="32"/>
      <c r="V79" s="33" t="s">
        <v>80</v>
      </c>
      <c r="W79" s="33" t="s">
        <v>81</v>
      </c>
      <c r="X79" s="27"/>
      <c r="Y79" s="32"/>
      <c r="Z79" s="20"/>
    </row>
    <row r="80" spans="1:26" x14ac:dyDescent="0.25">
      <c r="B80" s="41"/>
      <c r="C80" s="42"/>
      <c r="D80" s="43">
        <f>ROUND(B80*C80,0)</f>
        <v>0</v>
      </c>
      <c r="E80" s="32"/>
      <c r="F80" s="115">
        <f>ROUND(B80*(1+$F$4),2)</f>
        <v>0</v>
      </c>
      <c r="G80" s="47"/>
      <c r="H80" s="43">
        <f>ROUND(F80*G80,0)</f>
        <v>0</v>
      </c>
      <c r="I80" s="32"/>
      <c r="J80" s="115">
        <f>ROUND(F80*(1+$F$4),2)</f>
        <v>0</v>
      </c>
      <c r="K80" s="47"/>
      <c r="L80" s="43">
        <f>ROUND(J80*K80,0)</f>
        <v>0</v>
      </c>
      <c r="M80" s="32"/>
      <c r="N80" s="115">
        <f>ROUND(J80*(1+$F$4),2)</f>
        <v>0</v>
      </c>
      <c r="O80" s="47"/>
      <c r="P80" s="43">
        <f>ROUND(N80*O80,0)</f>
        <v>0</v>
      </c>
      <c r="Q80" s="32"/>
      <c r="R80" s="115">
        <f>ROUND(N80*(1+$F$4),2)</f>
        <v>0</v>
      </c>
      <c r="S80" s="47"/>
      <c r="T80" s="43">
        <f>ROUND(R80*S80,0)</f>
        <v>0</v>
      </c>
      <c r="U80" s="32"/>
      <c r="V80" s="115">
        <f>ROUND(R80*(1+$F$4),2)</f>
        <v>0</v>
      </c>
      <c r="W80" s="47"/>
      <c r="X80" s="43">
        <f>ROUND(V80*W80,0)</f>
        <v>0</v>
      </c>
      <c r="Y80" s="32"/>
      <c r="Z80" s="20">
        <f>ROUND(D80+H80+L80+P80+T80+X80,0)</f>
        <v>0</v>
      </c>
    </row>
    <row r="81" spans="1:26" x14ac:dyDescent="0.25">
      <c r="B81" s="41"/>
      <c r="C81" s="42"/>
      <c r="D81" s="43">
        <f>ROUND(B81*C81,0)</f>
        <v>0</v>
      </c>
      <c r="E81" s="32"/>
      <c r="F81" s="115">
        <f>ROUND(B81*(1+$F$4),2)</f>
        <v>0</v>
      </c>
      <c r="G81" s="47"/>
      <c r="H81" s="43">
        <f>ROUND(F81*G81,0)</f>
        <v>0</v>
      </c>
      <c r="I81" s="32"/>
      <c r="J81" s="115">
        <f>ROUND(F81*(1+$F$4),2)</f>
        <v>0</v>
      </c>
      <c r="K81" s="47"/>
      <c r="L81" s="43">
        <f>ROUND(J81*K81,0)</f>
        <v>0</v>
      </c>
      <c r="M81" s="32"/>
      <c r="N81" s="115">
        <f>ROUND(J81*(1+$F$4),2)</f>
        <v>0</v>
      </c>
      <c r="O81" s="47"/>
      <c r="P81" s="43">
        <f>ROUND(N81*O81,0)</f>
        <v>0</v>
      </c>
      <c r="Q81" s="32"/>
      <c r="R81" s="115">
        <f>ROUND(N81*(1+$F$4),2)</f>
        <v>0</v>
      </c>
      <c r="S81" s="47"/>
      <c r="T81" s="43">
        <f>ROUND(R81*S81,0)</f>
        <v>0</v>
      </c>
      <c r="U81" s="32"/>
      <c r="V81" s="115">
        <f>ROUND(R81*(1+$F$4),2)</f>
        <v>0</v>
      </c>
      <c r="W81" s="47"/>
      <c r="X81" s="43">
        <f>ROUND(V81*W81,0)</f>
        <v>0</v>
      </c>
      <c r="Y81" s="32"/>
      <c r="Z81" s="20">
        <f>ROUND(D81+H81+L81+P81+T81+X81,0)</f>
        <v>0</v>
      </c>
    </row>
    <row r="82" spans="1:26" x14ac:dyDescent="0.25">
      <c r="B82" s="33"/>
      <c r="C82" s="40"/>
      <c r="D82" s="29"/>
      <c r="E82" s="32"/>
      <c r="F82" s="33"/>
      <c r="G82" s="40"/>
      <c r="H82" s="29"/>
      <c r="I82" s="32"/>
      <c r="J82" s="33"/>
      <c r="K82" s="40"/>
      <c r="L82" s="29"/>
      <c r="M82" s="32"/>
      <c r="N82" s="33"/>
      <c r="O82" s="40"/>
      <c r="P82" s="29"/>
      <c r="Q82" s="32"/>
      <c r="R82" s="33"/>
      <c r="S82" s="40"/>
      <c r="T82" s="29"/>
      <c r="U82" s="32"/>
      <c r="V82" s="33"/>
      <c r="W82" s="40"/>
      <c r="X82" s="29"/>
      <c r="Y82" s="32"/>
      <c r="Z82" s="29"/>
    </row>
    <row r="83" spans="1:26" x14ac:dyDescent="0.25">
      <c r="B83" s="44"/>
      <c r="C83" s="45"/>
      <c r="D83" s="27">
        <f>ROUND(SUM(D80:D82),0)</f>
        <v>0</v>
      </c>
      <c r="E83" s="32"/>
      <c r="G83" s="15"/>
      <c r="H83" s="27">
        <f>ROUND(SUM(H80:H82),0)</f>
        <v>0</v>
      </c>
      <c r="I83" s="32"/>
      <c r="J83" s="20"/>
      <c r="K83" s="15"/>
      <c r="L83" s="27">
        <f>ROUND(SUM(L80:L82),0)</f>
        <v>0</v>
      </c>
      <c r="M83" s="32"/>
      <c r="O83" s="15"/>
      <c r="P83" s="27">
        <f>ROUND(SUM(P80:P82),0)</f>
        <v>0</v>
      </c>
      <c r="Q83" s="32"/>
      <c r="S83" s="15"/>
      <c r="T83" s="27">
        <f>ROUND(SUM(T80:T82),0)</f>
        <v>0</v>
      </c>
      <c r="U83" s="32"/>
      <c r="W83" s="15"/>
      <c r="X83" s="27">
        <f>ROUND(SUM(X80:X82),0)</f>
        <v>0</v>
      </c>
      <c r="Y83" s="32"/>
      <c r="Z83" s="27">
        <f>ROUND(SUM(Z80:Z82),0)</f>
        <v>0</v>
      </c>
    </row>
    <row r="84" spans="1:26" x14ac:dyDescent="0.25">
      <c r="B84" s="44"/>
      <c r="C84" s="45"/>
      <c r="D84" s="27"/>
      <c r="E84" s="32"/>
      <c r="G84" s="15"/>
      <c r="H84" s="27"/>
      <c r="I84" s="32"/>
      <c r="J84" s="20"/>
      <c r="K84" s="15"/>
      <c r="L84" s="27"/>
      <c r="M84" s="32"/>
      <c r="O84" s="15"/>
      <c r="P84" s="27"/>
      <c r="Q84" s="32"/>
      <c r="S84" s="15"/>
      <c r="T84" s="27"/>
      <c r="U84" s="32"/>
      <c r="W84" s="15"/>
      <c r="X84" s="27"/>
      <c r="Y84" s="32"/>
      <c r="Z84" s="27"/>
    </row>
    <row r="85" spans="1:26" x14ac:dyDescent="0.25">
      <c r="A85" s="38"/>
      <c r="B85" s="46" t="s">
        <v>85</v>
      </c>
      <c r="C85" s="33" t="s">
        <v>86</v>
      </c>
      <c r="D85" s="43"/>
      <c r="E85" s="32"/>
      <c r="F85" s="46" t="s">
        <v>85</v>
      </c>
      <c r="G85" s="33" t="s">
        <v>86</v>
      </c>
      <c r="H85" s="27"/>
      <c r="I85" s="32"/>
      <c r="J85" s="46" t="s">
        <v>85</v>
      </c>
      <c r="K85" s="33" t="s">
        <v>86</v>
      </c>
      <c r="L85" s="43"/>
      <c r="M85" s="32"/>
      <c r="N85" s="46" t="s">
        <v>85</v>
      </c>
      <c r="O85" s="33" t="s">
        <v>86</v>
      </c>
      <c r="P85" s="43"/>
      <c r="Q85" s="32"/>
      <c r="R85" s="46" t="s">
        <v>85</v>
      </c>
      <c r="S85" s="33" t="s">
        <v>86</v>
      </c>
      <c r="T85" s="43"/>
      <c r="U85" s="32"/>
      <c r="V85" s="46" t="s">
        <v>85</v>
      </c>
      <c r="W85" s="33" t="s">
        <v>86</v>
      </c>
      <c r="X85" s="43"/>
      <c r="Y85" s="32"/>
      <c r="Z85" s="27"/>
    </row>
    <row r="86" spans="1:26" x14ac:dyDescent="0.25">
      <c r="A86" s="38" t="s">
        <v>87</v>
      </c>
      <c r="B86" s="89">
        <v>276.73</v>
      </c>
      <c r="C86" s="47"/>
      <c r="D86" s="43">
        <f>ROUND(B86*C86,0)</f>
        <v>0</v>
      </c>
      <c r="E86" s="32"/>
      <c r="F86" s="89">
        <f>ROUND(B86*(1+$F$5),2)</f>
        <v>293.33</v>
      </c>
      <c r="G86" s="47"/>
      <c r="H86" s="43">
        <f>ROUND(F86*G86,0)</f>
        <v>0</v>
      </c>
      <c r="I86" s="32"/>
      <c r="J86" s="89">
        <f>ROUND(F86*(1+$F$5),2)</f>
        <v>310.93</v>
      </c>
      <c r="K86" s="47"/>
      <c r="L86" s="43">
        <f>ROUND(J86*K86,0)</f>
        <v>0</v>
      </c>
      <c r="M86" s="32"/>
      <c r="N86" s="89">
        <f>ROUND(J86*(1+$F$5),2)</f>
        <v>329.59</v>
      </c>
      <c r="O86" s="47"/>
      <c r="P86" s="43">
        <f>ROUND(N86*O86,0)</f>
        <v>0</v>
      </c>
      <c r="Q86" s="32"/>
      <c r="R86" s="89">
        <f>ROUND(N86*(1+$F$5),2)</f>
        <v>349.37</v>
      </c>
      <c r="S86" s="47"/>
      <c r="T86" s="43">
        <f>ROUND(R86*S86,0)</f>
        <v>0</v>
      </c>
      <c r="U86" s="32"/>
      <c r="V86" s="89">
        <f>ROUND(R86*(1+$F$5),2)</f>
        <v>370.33</v>
      </c>
      <c r="W86" s="47"/>
      <c r="X86" s="43">
        <f>ROUND(V86*W86,0)</f>
        <v>0</v>
      </c>
      <c r="Y86" s="32"/>
      <c r="Z86" s="20">
        <f>ROUND(D86+H86+L86+P86+T86+X86,0)</f>
        <v>0</v>
      </c>
    </row>
    <row r="87" spans="1:26" ht="6" customHeight="1" x14ac:dyDescent="0.25">
      <c r="A87" s="15"/>
      <c r="B87" s="20"/>
      <c r="C87" s="15"/>
      <c r="D87" s="27"/>
      <c r="E87" s="32"/>
      <c r="H87" s="27"/>
      <c r="I87" s="32"/>
      <c r="J87" s="20"/>
      <c r="K87" s="15"/>
      <c r="L87" s="27"/>
      <c r="M87" s="32"/>
      <c r="O87" s="15"/>
      <c r="P87" s="27"/>
      <c r="Q87" s="32"/>
      <c r="S87" s="15"/>
      <c r="T87" s="27"/>
      <c r="U87" s="32"/>
      <c r="W87" s="15"/>
      <c r="X87" s="27"/>
      <c r="Y87" s="32"/>
      <c r="Z87" s="27"/>
    </row>
    <row r="88" spans="1:26" x14ac:dyDescent="0.25">
      <c r="C88" s="24" t="s">
        <v>88</v>
      </c>
      <c r="D88" s="27"/>
      <c r="E88" s="32"/>
      <c r="G88" s="24" t="s">
        <v>88</v>
      </c>
      <c r="I88" s="32"/>
      <c r="K88" s="24" t="s">
        <v>88</v>
      </c>
      <c r="L88" s="27"/>
      <c r="M88" s="32"/>
      <c r="O88" s="24" t="s">
        <v>88</v>
      </c>
      <c r="P88" s="27"/>
      <c r="Q88" s="32"/>
      <c r="S88" s="24" t="s">
        <v>88</v>
      </c>
      <c r="T88" s="27"/>
      <c r="U88" s="32"/>
      <c r="W88" s="24" t="s">
        <v>88</v>
      </c>
      <c r="X88" s="27"/>
      <c r="Y88" s="32"/>
      <c r="Z88" s="20"/>
    </row>
    <row r="89" spans="1:26" x14ac:dyDescent="0.25">
      <c r="A89" s="19" t="s">
        <v>89</v>
      </c>
      <c r="B89" s="24" t="s">
        <v>90</v>
      </c>
      <c r="C89" s="24" t="s">
        <v>91</v>
      </c>
      <c r="D89" s="27"/>
      <c r="E89" s="32"/>
      <c r="F89" s="24" t="s">
        <v>90</v>
      </c>
      <c r="G89" s="24" t="s">
        <v>91</v>
      </c>
      <c r="I89" s="32"/>
      <c r="J89" s="24" t="s">
        <v>90</v>
      </c>
      <c r="K89" s="24" t="s">
        <v>91</v>
      </c>
      <c r="L89" s="27"/>
      <c r="M89" s="32"/>
      <c r="N89" s="24" t="s">
        <v>90</v>
      </c>
      <c r="O89" s="24" t="s">
        <v>91</v>
      </c>
      <c r="P89" s="27"/>
      <c r="Q89" s="32"/>
      <c r="R89" s="24" t="s">
        <v>90</v>
      </c>
      <c r="S89" s="24" t="s">
        <v>91</v>
      </c>
      <c r="T89" s="27"/>
      <c r="U89" s="32"/>
      <c r="V89" s="24" t="s">
        <v>90</v>
      </c>
      <c r="W89" s="24" t="s">
        <v>91</v>
      </c>
      <c r="X89" s="27"/>
      <c r="Y89" s="32"/>
      <c r="Z89" s="20"/>
    </row>
    <row r="90" spans="1:26" x14ac:dyDescent="0.25">
      <c r="A90" s="3" t="s">
        <v>55</v>
      </c>
      <c r="B90" s="48">
        <v>0.189</v>
      </c>
      <c r="C90" s="47"/>
      <c r="D90" s="27">
        <f>ROUND(D24*B90,0)</f>
        <v>0</v>
      </c>
      <c r="E90" s="32"/>
      <c r="F90" s="48">
        <v>0.21099999999999999</v>
      </c>
      <c r="G90" s="47"/>
      <c r="H90" s="27">
        <f>ROUND(H24*F90,0)</f>
        <v>0</v>
      </c>
      <c r="I90" s="32"/>
      <c r="J90" s="48">
        <v>0.219</v>
      </c>
      <c r="K90" s="47"/>
      <c r="L90" s="27">
        <f>ROUND(L24*J90,0)</f>
        <v>0</v>
      </c>
      <c r="M90" s="32"/>
      <c r="N90" s="48">
        <v>0.219</v>
      </c>
      <c r="O90" s="47"/>
      <c r="P90" s="27">
        <f>ROUND(P24*N90,0)</f>
        <v>0</v>
      </c>
      <c r="Q90" s="32"/>
      <c r="R90" s="48">
        <v>0.219</v>
      </c>
      <c r="S90" s="47"/>
      <c r="T90" s="27">
        <f>ROUND(T24*R90,0)</f>
        <v>0</v>
      </c>
      <c r="U90" s="32"/>
      <c r="V90" s="48">
        <v>0.219</v>
      </c>
      <c r="W90" s="47"/>
      <c r="X90" s="27">
        <f>ROUND(X24*V90,0)</f>
        <v>0</v>
      </c>
      <c r="Y90" s="32"/>
      <c r="Z90" s="20">
        <f t="shared" ref="Z90:Z95" si="13">ROUND(D90+H90+L90+P90+T90+X90,0)</f>
        <v>0</v>
      </c>
    </row>
    <row r="91" spans="1:26" x14ac:dyDescent="0.25">
      <c r="A91" s="3" t="s">
        <v>92</v>
      </c>
      <c r="B91" s="48">
        <v>0.28999999999999998</v>
      </c>
      <c r="C91" s="47"/>
      <c r="D91" s="27">
        <f>ROUND(D39*B91,0)</f>
        <v>0</v>
      </c>
      <c r="E91" s="32"/>
      <c r="F91" s="48">
        <v>0.316</v>
      </c>
      <c r="G91" s="47"/>
      <c r="H91" s="27">
        <f>ROUND(H39*F91,0)</f>
        <v>0</v>
      </c>
      <c r="I91" s="32"/>
      <c r="J91" s="48">
        <v>0.32700000000000001</v>
      </c>
      <c r="K91" s="47"/>
      <c r="L91" s="27">
        <f>ROUND(L39*J91,0)</f>
        <v>0</v>
      </c>
      <c r="M91" s="32"/>
      <c r="N91" s="48">
        <v>0.33</v>
      </c>
      <c r="O91" s="47"/>
      <c r="P91" s="27">
        <f>ROUND(P39*N91,0)</f>
        <v>0</v>
      </c>
      <c r="Q91" s="32"/>
      <c r="R91" s="48">
        <v>0.33400000000000002</v>
      </c>
      <c r="S91" s="47"/>
      <c r="T91" s="27">
        <f>ROUND(T39*R91,0)</f>
        <v>0</v>
      </c>
      <c r="U91" s="32"/>
      <c r="V91" s="48">
        <v>0.33400000000000002</v>
      </c>
      <c r="W91" s="47"/>
      <c r="X91" s="27">
        <f>ROUND(X39*V91,0)</f>
        <v>0</v>
      </c>
      <c r="Y91" s="32"/>
      <c r="Z91" s="20">
        <f t="shared" si="13"/>
        <v>0</v>
      </c>
    </row>
    <row r="92" spans="1:26" x14ac:dyDescent="0.25">
      <c r="A92" s="3" t="s">
        <v>66</v>
      </c>
      <c r="B92" s="48">
        <v>0.32500000000000001</v>
      </c>
      <c r="C92" s="47"/>
      <c r="D92" s="27">
        <f>ROUND(D52*B92,0)</f>
        <v>0</v>
      </c>
      <c r="E92" s="32"/>
      <c r="F92" s="48">
        <v>0.35199999999999998</v>
      </c>
      <c r="G92" s="47"/>
      <c r="H92" s="27">
        <f>ROUND(H52*F92,0)</f>
        <v>0</v>
      </c>
      <c r="I92" s="32"/>
      <c r="J92" s="48">
        <v>0.35499999999999998</v>
      </c>
      <c r="K92" s="47"/>
      <c r="L92" s="27">
        <f>ROUND(L52*J92,0)</f>
        <v>0</v>
      </c>
      <c r="M92" s="32"/>
      <c r="N92" s="48">
        <v>0.371</v>
      </c>
      <c r="O92" s="47"/>
      <c r="P92" s="27">
        <f>ROUND(P52*N92,0)</f>
        <v>0</v>
      </c>
      <c r="Q92" s="32"/>
      <c r="R92" s="90">
        <v>0.377</v>
      </c>
      <c r="S92" s="47"/>
      <c r="T92" s="27">
        <f>ROUND(T52*R92,0)</f>
        <v>0</v>
      </c>
      <c r="U92" s="32"/>
      <c r="V92" s="90">
        <v>0.377</v>
      </c>
      <c r="W92" s="47"/>
      <c r="X92" s="27">
        <f>ROUND(X52*V92,0)</f>
        <v>0</v>
      </c>
      <c r="Y92" s="32"/>
      <c r="Z92" s="20">
        <f t="shared" si="13"/>
        <v>0</v>
      </c>
    </row>
    <row r="93" spans="1:26" x14ac:dyDescent="0.25">
      <c r="A93" s="3" t="s">
        <v>70</v>
      </c>
      <c r="B93" s="48">
        <v>0.255</v>
      </c>
      <c r="C93" s="47"/>
      <c r="D93" s="27">
        <f>ROUND(D66*B93,0)</f>
        <v>0</v>
      </c>
      <c r="E93" s="32"/>
      <c r="F93" s="48">
        <v>0.28299999999999997</v>
      </c>
      <c r="G93" s="47"/>
      <c r="H93" s="27">
        <f>ROUND(H66*F93,0)</f>
        <v>0</v>
      </c>
      <c r="I93" s="32"/>
      <c r="J93" s="48">
        <v>0.29599999999999999</v>
      </c>
      <c r="K93" s="47"/>
      <c r="L93" s="27">
        <f>ROUND(L66*J93,0)</f>
        <v>0</v>
      </c>
      <c r="M93" s="32"/>
      <c r="N93" s="48">
        <v>0.30099999999999999</v>
      </c>
      <c r="O93" s="47"/>
      <c r="P93" s="27">
        <f>ROUND(P66*N93,0)</f>
        <v>0</v>
      </c>
      <c r="Q93" s="32"/>
      <c r="R93" s="48">
        <v>0.307</v>
      </c>
      <c r="S93" s="47"/>
      <c r="T93" s="27">
        <f>ROUND(T66*R93,0)</f>
        <v>0</v>
      </c>
      <c r="U93" s="32"/>
      <c r="V93" s="48">
        <v>0.307</v>
      </c>
      <c r="W93" s="47"/>
      <c r="X93" s="27">
        <f>ROUND(X66*V93,0)</f>
        <v>0</v>
      </c>
      <c r="Y93" s="32"/>
      <c r="Z93" s="20">
        <f t="shared" si="13"/>
        <v>0</v>
      </c>
    </row>
    <row r="94" spans="1:26" s="2" customFormat="1" x14ac:dyDescent="0.25">
      <c r="A94" s="2" t="s">
        <v>93</v>
      </c>
      <c r="B94" s="49">
        <v>0.01</v>
      </c>
      <c r="C94" s="47"/>
      <c r="D94" s="43">
        <f>ROUND(B94*(D72+D78),0)</f>
        <v>0</v>
      </c>
      <c r="E94" s="30"/>
      <c r="F94" s="49">
        <v>0.01</v>
      </c>
      <c r="G94" s="47"/>
      <c r="H94" s="43">
        <f>ROUND(F94*(H72+H78),0)</f>
        <v>0</v>
      </c>
      <c r="I94" s="30"/>
      <c r="J94" s="49">
        <v>0.01</v>
      </c>
      <c r="K94" s="47"/>
      <c r="L94" s="43">
        <f>ROUND(J94*(L72+L78),0)</f>
        <v>0</v>
      </c>
      <c r="M94" s="30"/>
      <c r="N94" s="49">
        <v>0.01</v>
      </c>
      <c r="O94" s="47"/>
      <c r="P94" s="43">
        <f>ROUND(N94*(P72+P78),0)</f>
        <v>0</v>
      </c>
      <c r="Q94" s="30"/>
      <c r="R94" s="49">
        <v>0.01</v>
      </c>
      <c r="S94" s="47"/>
      <c r="T94" s="43">
        <f>ROUND(R94*(T72+T78),0)</f>
        <v>0</v>
      </c>
      <c r="U94" s="30"/>
      <c r="V94" s="49">
        <v>0.01</v>
      </c>
      <c r="W94" s="47"/>
      <c r="X94" s="43">
        <f>ROUND(V94*(X72+X78),0)</f>
        <v>0</v>
      </c>
      <c r="Y94" s="30"/>
      <c r="Z94" s="20">
        <f t="shared" si="13"/>
        <v>0</v>
      </c>
    </row>
    <row r="95" spans="1:26" s="2" customFormat="1" x14ac:dyDescent="0.25">
      <c r="A95" s="107" t="s">
        <v>8</v>
      </c>
      <c r="B95" s="108">
        <v>0.08</v>
      </c>
      <c r="C95" s="47"/>
      <c r="D95" s="43">
        <f>ROUND(B95*(D83),0)</f>
        <v>0</v>
      </c>
      <c r="E95" s="32"/>
      <c r="F95" s="108">
        <v>0.08</v>
      </c>
      <c r="G95" s="47"/>
      <c r="H95" s="43">
        <f>ROUND(F95*(H83),0)</f>
        <v>0</v>
      </c>
      <c r="I95" s="32"/>
      <c r="J95" s="108">
        <v>0.08</v>
      </c>
      <c r="K95" s="47"/>
      <c r="L95" s="43">
        <f>ROUND(J95*(L83),0)</f>
        <v>0</v>
      </c>
      <c r="M95" s="32"/>
      <c r="N95" s="108">
        <v>0.08</v>
      </c>
      <c r="O95" s="47"/>
      <c r="P95" s="43">
        <f>ROUND(N95*(P83),0)</f>
        <v>0</v>
      </c>
      <c r="Q95" s="30"/>
      <c r="R95" s="108">
        <v>0.08</v>
      </c>
      <c r="S95" s="47"/>
      <c r="T95" s="43">
        <f>ROUND(R95*(T83),0)</f>
        <v>0</v>
      </c>
      <c r="U95" s="32"/>
      <c r="V95" s="108">
        <v>0.08</v>
      </c>
      <c r="W95" s="47"/>
      <c r="X95" s="43">
        <f>ROUND(V95*(X83),0)</f>
        <v>0</v>
      </c>
      <c r="Y95" s="30"/>
      <c r="Z95" s="20">
        <f t="shared" si="13"/>
        <v>0</v>
      </c>
    </row>
    <row r="96" spans="1:26" s="2" customFormat="1" x14ac:dyDescent="0.25">
      <c r="A96" s="107"/>
      <c r="B96" s="108"/>
      <c r="C96" s="109"/>
      <c r="D96" s="110"/>
      <c r="E96" s="32"/>
      <c r="F96" s="108"/>
      <c r="G96" s="107"/>
      <c r="H96" s="110"/>
      <c r="I96" s="32"/>
      <c r="J96" s="108"/>
      <c r="K96" s="109"/>
      <c r="L96" s="110"/>
      <c r="M96" s="32"/>
      <c r="N96" s="108"/>
      <c r="O96" s="109"/>
      <c r="P96" s="110"/>
      <c r="Q96" s="30"/>
      <c r="R96" s="108"/>
      <c r="S96" s="109"/>
      <c r="T96" s="110"/>
      <c r="U96" s="32"/>
      <c r="V96" s="108"/>
      <c r="W96" s="109"/>
      <c r="X96" s="110"/>
      <c r="Y96" s="30"/>
      <c r="Z96" s="111"/>
    </row>
    <row r="97" spans="1:26" s="2" customFormat="1" x14ac:dyDescent="0.25">
      <c r="B97" s="50" t="s">
        <v>94</v>
      </c>
      <c r="C97" s="51" t="s">
        <v>95</v>
      </c>
      <c r="D97" s="43"/>
      <c r="E97" s="30"/>
      <c r="F97" s="50" t="s">
        <v>94</v>
      </c>
      <c r="G97" s="51" t="s">
        <v>95</v>
      </c>
      <c r="H97" s="43"/>
      <c r="I97" s="30"/>
      <c r="J97" s="50" t="s">
        <v>94</v>
      </c>
      <c r="K97" s="51" t="s">
        <v>95</v>
      </c>
      <c r="L97" s="43"/>
      <c r="M97" s="30"/>
      <c r="N97" s="50" t="s">
        <v>94</v>
      </c>
      <c r="O97" s="51" t="s">
        <v>95</v>
      </c>
      <c r="P97" s="43"/>
      <c r="Q97" s="30"/>
      <c r="R97" s="50" t="s">
        <v>94</v>
      </c>
      <c r="S97" s="51" t="s">
        <v>95</v>
      </c>
      <c r="T97" s="43"/>
      <c r="U97" s="30"/>
      <c r="V97" s="50" t="s">
        <v>94</v>
      </c>
      <c r="W97" s="51" t="s">
        <v>95</v>
      </c>
      <c r="X97" s="43"/>
      <c r="Y97" s="30"/>
      <c r="Z97" s="20"/>
    </row>
    <row r="98" spans="1:26" s="2" customFormat="1" x14ac:dyDescent="0.25">
      <c r="A98" s="2" t="s">
        <v>96</v>
      </c>
      <c r="B98" s="47">
        <v>0</v>
      </c>
      <c r="C98" s="91">
        <v>792</v>
      </c>
      <c r="D98" s="43">
        <f>ROUND(B98*C98,0)</f>
        <v>0</v>
      </c>
      <c r="E98" s="30"/>
      <c r="F98" s="47"/>
      <c r="G98" s="92">
        <v>831</v>
      </c>
      <c r="H98" s="43">
        <f>ROUND(F98*G98,0)</f>
        <v>0</v>
      </c>
      <c r="I98" s="30"/>
      <c r="J98" s="47"/>
      <c r="K98" s="91">
        <v>873</v>
      </c>
      <c r="L98" s="43">
        <f>ROUND(J98*K98,0)</f>
        <v>0</v>
      </c>
      <c r="M98" s="30"/>
      <c r="N98" s="47"/>
      <c r="O98" s="91">
        <v>917</v>
      </c>
      <c r="P98" s="43">
        <f>ROUND(N98*O98,0)</f>
        <v>0</v>
      </c>
      <c r="Q98" s="30"/>
      <c r="R98" s="47"/>
      <c r="S98" s="91">
        <v>963</v>
      </c>
      <c r="T98" s="43">
        <f>ROUND(R98*S98,0)</f>
        <v>0</v>
      </c>
      <c r="U98" s="30"/>
      <c r="V98" s="47"/>
      <c r="W98" s="91">
        <v>963</v>
      </c>
      <c r="X98" s="43">
        <f>ROUND(V98*W98,0)</f>
        <v>0</v>
      </c>
      <c r="Y98" s="30"/>
      <c r="Z98" s="20">
        <f>ROUND(D98+H98+L98+P98+T98+X98,0)</f>
        <v>0</v>
      </c>
    </row>
    <row r="99" spans="1:26" x14ac:dyDescent="0.25">
      <c r="A99" s="2" t="s">
        <v>97</v>
      </c>
      <c r="B99" s="47">
        <v>0</v>
      </c>
      <c r="C99" s="91">
        <v>1067</v>
      </c>
      <c r="D99" s="29">
        <f>ROUND(B99*C99,0)</f>
        <v>0</v>
      </c>
      <c r="E99" s="30"/>
      <c r="F99" s="47"/>
      <c r="G99" s="93">
        <v>1120</v>
      </c>
      <c r="H99" s="29">
        <f>ROUND(F99*G99,0)</f>
        <v>0</v>
      </c>
      <c r="I99" s="30"/>
      <c r="J99" s="47"/>
      <c r="K99" s="91">
        <v>1176</v>
      </c>
      <c r="L99" s="29">
        <f>ROUND(J99*K99,0)</f>
        <v>0</v>
      </c>
      <c r="M99" s="30"/>
      <c r="N99" s="47"/>
      <c r="O99" s="91">
        <v>1235</v>
      </c>
      <c r="P99" s="29">
        <f>ROUND(N99*O99,0)</f>
        <v>0</v>
      </c>
      <c r="Q99" s="30"/>
      <c r="R99" s="47"/>
      <c r="S99" s="91">
        <v>1297</v>
      </c>
      <c r="T99" s="29">
        <f>ROUND(R99*S99,0)</f>
        <v>0</v>
      </c>
      <c r="U99" s="30"/>
      <c r="V99" s="47"/>
      <c r="W99" s="91">
        <v>1297</v>
      </c>
      <c r="X99" s="29">
        <f>ROUND(V99*W99,0)</f>
        <v>0</v>
      </c>
      <c r="Y99" s="30"/>
      <c r="Z99" s="31">
        <f>ROUND(D99+H99+L99+P99+T99+X99,0)</f>
        <v>0</v>
      </c>
    </row>
    <row r="100" spans="1:26" x14ac:dyDescent="0.25">
      <c r="A100" s="15" t="s">
        <v>98</v>
      </c>
      <c r="B100" s="52"/>
      <c r="C100" s="16"/>
      <c r="D100" s="27">
        <f>ROUND(SUM(D90:D99),0)</f>
        <v>0</v>
      </c>
      <c r="E100" s="32"/>
      <c r="G100" s="16"/>
      <c r="H100" s="27">
        <f>ROUND(SUM(H90:H99),0)</f>
        <v>0</v>
      </c>
      <c r="I100" s="32"/>
      <c r="J100" s="52"/>
      <c r="K100" s="18"/>
      <c r="L100" s="27">
        <f>ROUND(SUM(L90:L99),0)</f>
        <v>0</v>
      </c>
      <c r="M100" s="32"/>
      <c r="N100" s="52"/>
      <c r="O100" s="18"/>
      <c r="P100" s="27">
        <f>ROUND(SUM(P90:P99),0)</f>
        <v>0</v>
      </c>
      <c r="Q100" s="32"/>
      <c r="R100" s="52"/>
      <c r="S100" s="18"/>
      <c r="T100" s="27">
        <f>ROUND(SUM(T90:T99),0)</f>
        <v>0</v>
      </c>
      <c r="U100" s="32"/>
      <c r="V100" s="52"/>
      <c r="W100" s="18"/>
      <c r="X100" s="27">
        <f>ROUND(SUM(X90:X99),0)</f>
        <v>0</v>
      </c>
      <c r="Y100" s="32"/>
      <c r="Z100" s="27">
        <f>ROUND(SUM(Z90:Z99),0)</f>
        <v>0</v>
      </c>
    </row>
    <row r="101" spans="1:26" ht="5.25" customHeight="1" x14ac:dyDescent="0.25">
      <c r="A101" s="15"/>
      <c r="B101" s="52"/>
      <c r="C101" s="20"/>
      <c r="D101" s="27"/>
      <c r="E101" s="32"/>
      <c r="H101" s="27"/>
      <c r="I101" s="32"/>
      <c r="J101" s="52"/>
      <c r="K101" s="20"/>
      <c r="L101" s="27"/>
      <c r="M101" s="32"/>
      <c r="N101" s="52"/>
      <c r="P101" s="27"/>
      <c r="Q101" s="32"/>
      <c r="R101" s="52"/>
      <c r="T101" s="27"/>
      <c r="U101" s="32"/>
      <c r="V101" s="52"/>
      <c r="X101" s="27"/>
      <c r="Y101" s="32"/>
      <c r="Z101" s="27"/>
    </row>
    <row r="102" spans="1:26" x14ac:dyDescent="0.25">
      <c r="A102" s="3" t="s">
        <v>99</v>
      </c>
      <c r="D102" s="20">
        <f>ROUND(D23+D38+D52+D65+D71+D77+D86+D100+D83,0)</f>
        <v>0</v>
      </c>
      <c r="E102" s="32"/>
      <c r="H102" s="20">
        <f>ROUND(H23+H38+H52+H65+H71+H77+H86+H100+H83,0)</f>
        <v>0</v>
      </c>
      <c r="I102" s="32"/>
      <c r="L102" s="20">
        <f>ROUND(L23+L38+L52+L65+L71+L77+L86+L100+L83,0)</f>
        <v>0</v>
      </c>
      <c r="M102" s="32"/>
      <c r="P102" s="20">
        <f>ROUND(P23+P38+P52+P65+P71+P77+P86+P100+P83,0)</f>
        <v>0</v>
      </c>
      <c r="Q102" s="32"/>
      <c r="T102" s="20">
        <f>ROUND(T23+T38+T52+T65+T71+T77+T86+T100+T83,0)</f>
        <v>0</v>
      </c>
      <c r="U102" s="32"/>
      <c r="X102" s="20">
        <f>ROUND(X23+X38+X52+X65+X71+X77+X86+X100+X83,0)</f>
        <v>0</v>
      </c>
      <c r="Y102" s="32"/>
      <c r="Z102" s="20">
        <f>ROUND(Z23+Z38+Z52+Z65+Z71+Z77+Z86+Z100+Z83,0)</f>
        <v>0</v>
      </c>
    </row>
    <row r="103" spans="1:26" ht="6" customHeight="1" x14ac:dyDescent="0.25">
      <c r="D103" s="27"/>
      <c r="E103" s="32"/>
      <c r="I103" s="32"/>
      <c r="L103" s="27"/>
      <c r="M103" s="32"/>
      <c r="P103" s="27"/>
      <c r="Q103" s="32"/>
      <c r="T103" s="27"/>
      <c r="U103" s="32"/>
      <c r="X103" s="27"/>
      <c r="Y103" s="32"/>
      <c r="Z103" s="20"/>
    </row>
    <row r="104" spans="1:26" ht="15" customHeight="1" x14ac:dyDescent="0.25">
      <c r="A104" s="3" t="s">
        <v>100</v>
      </c>
      <c r="D104" s="53"/>
      <c r="E104" s="32"/>
      <c r="H104" s="54"/>
      <c r="I104" s="32"/>
      <c r="L104" s="53"/>
      <c r="M104" s="32"/>
      <c r="P104" s="53"/>
      <c r="Q104" s="32"/>
      <c r="T104" s="53"/>
      <c r="U104" s="32"/>
      <c r="X104" s="53"/>
      <c r="Y104" s="32"/>
      <c r="Z104" s="20">
        <f>ROUND(D104+H104+L104+P104+T104+X104,0)</f>
        <v>0</v>
      </c>
    </row>
    <row r="105" spans="1:26" ht="6" customHeight="1" x14ac:dyDescent="0.25">
      <c r="D105" s="27"/>
      <c r="E105" s="32"/>
      <c r="I105" s="32"/>
      <c r="L105" s="27"/>
      <c r="M105" s="32"/>
      <c r="P105" s="27"/>
      <c r="Q105" s="32"/>
      <c r="T105" s="27"/>
      <c r="U105" s="32"/>
      <c r="X105" s="27"/>
      <c r="Y105" s="32"/>
      <c r="Z105" s="20"/>
    </row>
    <row r="106" spans="1:26" x14ac:dyDescent="0.25">
      <c r="A106" s="22" t="s">
        <v>101</v>
      </c>
      <c r="D106" s="27"/>
      <c r="E106" s="32"/>
      <c r="I106" s="32"/>
      <c r="L106" s="27"/>
      <c r="M106" s="32"/>
      <c r="P106" s="27"/>
      <c r="Q106" s="32"/>
      <c r="T106" s="27"/>
      <c r="U106" s="32"/>
      <c r="X106" s="27"/>
      <c r="Y106" s="32"/>
      <c r="Z106" s="20"/>
    </row>
    <row r="107" spans="1:26" x14ac:dyDescent="0.25">
      <c r="A107" s="3" t="s">
        <v>102</v>
      </c>
      <c r="D107" s="53"/>
      <c r="E107" s="32"/>
      <c r="H107" s="34"/>
      <c r="I107" s="32"/>
      <c r="L107" s="34"/>
      <c r="M107" s="32"/>
      <c r="P107" s="34"/>
      <c r="Q107" s="32"/>
      <c r="T107" s="34"/>
      <c r="U107" s="32"/>
      <c r="X107" s="34"/>
      <c r="Y107" s="32"/>
      <c r="Z107" s="20">
        <f>ROUND(D107+H107+L107+P107+T107+X107,0)</f>
        <v>0</v>
      </c>
    </row>
    <row r="108" spans="1:26" x14ac:dyDescent="0.25">
      <c r="A108" s="3" t="s">
        <v>103</v>
      </c>
      <c r="D108" s="53"/>
      <c r="E108" s="32"/>
      <c r="F108" s="20"/>
      <c r="G108" s="20"/>
      <c r="H108" s="34"/>
      <c r="I108" s="32"/>
      <c r="J108" s="20"/>
      <c r="K108" s="20"/>
      <c r="L108" s="53"/>
      <c r="M108" s="32"/>
      <c r="P108" s="53"/>
      <c r="Q108" s="32"/>
      <c r="T108" s="53"/>
      <c r="U108" s="32"/>
      <c r="X108" s="53"/>
      <c r="Y108" s="32"/>
      <c r="Z108" s="20">
        <f>ROUND(D108+H108+L108+P108+T108+X108,0)</f>
        <v>0</v>
      </c>
    </row>
    <row r="109" spans="1:26" ht="6" customHeight="1" x14ac:dyDescent="0.25">
      <c r="D109" s="27"/>
      <c r="E109" s="32"/>
      <c r="I109" s="32"/>
      <c r="L109" s="27"/>
      <c r="M109" s="32"/>
      <c r="P109" s="27"/>
      <c r="Q109" s="32"/>
      <c r="T109" s="27"/>
      <c r="U109" s="32"/>
      <c r="X109" s="27"/>
      <c r="Y109" s="32"/>
      <c r="Z109" s="20"/>
    </row>
    <row r="110" spans="1:26" ht="12.75" customHeight="1" x14ac:dyDescent="0.25">
      <c r="A110" s="22" t="s">
        <v>104</v>
      </c>
      <c r="D110" s="27"/>
      <c r="E110" s="32"/>
      <c r="I110" s="32"/>
      <c r="L110" s="27"/>
      <c r="M110" s="32"/>
      <c r="P110" s="27"/>
      <c r="Q110" s="32"/>
      <c r="T110" s="27"/>
      <c r="U110" s="32"/>
      <c r="X110" s="27"/>
      <c r="Y110" s="32"/>
      <c r="Z110" s="20"/>
    </row>
    <row r="111" spans="1:26" ht="12.75" customHeight="1" x14ac:dyDescent="0.25">
      <c r="A111" s="3" t="s">
        <v>105</v>
      </c>
      <c r="D111" s="53"/>
      <c r="E111" s="32"/>
      <c r="H111" s="34"/>
      <c r="I111" s="32"/>
      <c r="J111" s="20"/>
      <c r="K111" s="20"/>
      <c r="L111" s="53"/>
      <c r="M111" s="32"/>
      <c r="P111" s="53"/>
      <c r="Q111" s="32"/>
      <c r="T111" s="53"/>
      <c r="U111" s="32"/>
      <c r="X111" s="53"/>
      <c r="Y111" s="32"/>
      <c r="Z111" s="20">
        <f>ROUND(D111+H111+L111+P111+T111+X111,0)</f>
        <v>0</v>
      </c>
    </row>
    <row r="112" spans="1:26" ht="12.75" customHeight="1" x14ac:dyDescent="0.25">
      <c r="A112" s="3" t="s">
        <v>106</v>
      </c>
      <c r="D112" s="53"/>
      <c r="E112" s="32"/>
      <c r="H112" s="34"/>
      <c r="I112" s="32"/>
      <c r="J112" s="20"/>
      <c r="K112" s="20"/>
      <c r="L112" s="53"/>
      <c r="M112" s="32"/>
      <c r="P112" s="53"/>
      <c r="Q112" s="32"/>
      <c r="T112" s="53"/>
      <c r="U112" s="32"/>
      <c r="X112" s="53"/>
      <c r="Y112" s="32"/>
      <c r="Z112" s="20">
        <f>ROUND(D112+H112+L112+P112+T112+X112,0)</f>
        <v>0</v>
      </c>
    </row>
    <row r="113" spans="1:26" ht="12.75" customHeight="1" x14ac:dyDescent="0.25">
      <c r="A113" s="3" t="s">
        <v>107</v>
      </c>
      <c r="D113" s="53"/>
      <c r="E113" s="32"/>
      <c r="H113" s="34"/>
      <c r="I113" s="32"/>
      <c r="J113" s="20"/>
      <c r="K113" s="20"/>
      <c r="L113" s="53"/>
      <c r="M113" s="32"/>
      <c r="P113" s="53"/>
      <c r="Q113" s="32"/>
      <c r="T113" s="53"/>
      <c r="U113" s="32"/>
      <c r="X113" s="53"/>
      <c r="Y113" s="32"/>
      <c r="Z113" s="20">
        <f>ROUND(D113+H113+L113+P113+T113+X113,0)</f>
        <v>0</v>
      </c>
    </row>
    <row r="114" spans="1:26" ht="12.75" customHeight="1" x14ac:dyDescent="0.25">
      <c r="A114" s="3" t="s">
        <v>108</v>
      </c>
      <c r="D114" s="55"/>
      <c r="E114" s="32"/>
      <c r="H114" s="34"/>
      <c r="I114" s="32"/>
      <c r="J114" s="20"/>
      <c r="K114" s="20"/>
      <c r="L114" s="53"/>
      <c r="M114" s="32"/>
      <c r="P114" s="53"/>
      <c r="Q114" s="32"/>
      <c r="T114" s="53"/>
      <c r="U114" s="32"/>
      <c r="X114" s="53"/>
      <c r="Y114" s="32"/>
      <c r="Z114" s="31">
        <f>ROUND(D114+H114+L114+P114+T114+X114,0)</f>
        <v>0</v>
      </c>
    </row>
    <row r="115" spans="1:26" ht="12.75" customHeight="1" x14ac:dyDescent="0.25">
      <c r="A115" s="3" t="s">
        <v>109</v>
      </c>
      <c r="D115" s="56">
        <f>ROUND(SUM(D110:D114),0)</f>
        <v>0</v>
      </c>
      <c r="E115" s="32"/>
      <c r="H115" s="56">
        <f>ROUND(SUM(H110:H114),0)</f>
        <v>0</v>
      </c>
      <c r="I115" s="32"/>
      <c r="L115" s="56">
        <f>ROUND(SUM(L110:L114),0)</f>
        <v>0</v>
      </c>
      <c r="M115" s="32"/>
      <c r="P115" s="56">
        <f>ROUND(SUM(P110:P114),0)</f>
        <v>0</v>
      </c>
      <c r="Q115" s="32"/>
      <c r="T115" s="56">
        <f>ROUND(SUM(T110:T114),0)</f>
        <v>0</v>
      </c>
      <c r="U115" s="32"/>
      <c r="X115" s="56">
        <f>ROUND(SUM(X110:X114),0)</f>
        <v>0</v>
      </c>
      <c r="Y115" s="32"/>
      <c r="Z115" s="56">
        <f>ROUND(SUM(Z110:Z114),0)</f>
        <v>0</v>
      </c>
    </row>
    <row r="116" spans="1:26" ht="6" customHeight="1" x14ac:dyDescent="0.25">
      <c r="D116" s="27"/>
      <c r="E116" s="32"/>
      <c r="I116" s="32"/>
      <c r="L116" s="27"/>
      <c r="M116" s="32"/>
      <c r="P116" s="27"/>
      <c r="Q116" s="32"/>
      <c r="T116" s="27"/>
      <c r="U116" s="32"/>
      <c r="X116" s="27"/>
      <c r="Y116" s="32"/>
      <c r="Z116" s="20"/>
    </row>
    <row r="117" spans="1:26" s="58" customFormat="1" ht="12.75" customHeight="1" x14ac:dyDescent="0.25">
      <c r="A117" s="57" t="s">
        <v>110</v>
      </c>
      <c r="D117" s="59"/>
      <c r="E117" s="60"/>
      <c r="H117" s="61"/>
      <c r="I117" s="60"/>
      <c r="L117" s="59"/>
      <c r="M117" s="60"/>
      <c r="P117" s="59"/>
      <c r="Q117" s="60"/>
      <c r="T117" s="59"/>
      <c r="U117" s="60"/>
      <c r="X117" s="59"/>
      <c r="Y117" s="60"/>
      <c r="Z117" s="20"/>
    </row>
    <row r="118" spans="1:26" s="58" customFormat="1" x14ac:dyDescent="0.25">
      <c r="A118" s="58" t="s">
        <v>111</v>
      </c>
      <c r="D118" s="62"/>
      <c r="E118" s="60"/>
      <c r="H118" s="63"/>
      <c r="I118" s="60"/>
      <c r="L118" s="62"/>
      <c r="M118" s="60"/>
      <c r="P118" s="62"/>
      <c r="Q118" s="60"/>
      <c r="T118" s="62"/>
      <c r="U118" s="60"/>
      <c r="X118" s="62"/>
      <c r="Y118" s="60"/>
      <c r="Z118" s="20">
        <f>ROUND(D118+H118+L118+P118+T118+X118,0)</f>
        <v>0</v>
      </c>
    </row>
    <row r="119" spans="1:26" s="58" customFormat="1" x14ac:dyDescent="0.25">
      <c r="A119" s="3" t="s">
        <v>112</v>
      </c>
      <c r="D119" s="62"/>
      <c r="E119" s="60"/>
      <c r="H119" s="63"/>
      <c r="I119" s="60"/>
      <c r="L119" s="62"/>
      <c r="M119" s="60"/>
      <c r="P119" s="62"/>
      <c r="Q119" s="60"/>
      <c r="T119" s="62"/>
      <c r="U119" s="60"/>
      <c r="X119" s="62"/>
      <c r="Y119" s="60"/>
      <c r="Z119" s="20">
        <f>ROUND(D119+H119+L119+P119+T119+X119,0)</f>
        <v>0</v>
      </c>
    </row>
    <row r="120" spans="1:26" s="58" customFormat="1" x14ac:dyDescent="0.25">
      <c r="A120" s="58" t="s">
        <v>113</v>
      </c>
      <c r="D120" s="62"/>
      <c r="E120" s="60"/>
      <c r="F120" s="61"/>
      <c r="H120" s="63"/>
      <c r="I120" s="60"/>
      <c r="J120" s="61"/>
      <c r="L120" s="62"/>
      <c r="M120" s="60"/>
      <c r="N120" s="61"/>
      <c r="P120" s="62"/>
      <c r="Q120" s="60"/>
      <c r="R120" s="61"/>
      <c r="T120" s="62"/>
      <c r="U120" s="60"/>
      <c r="V120" s="61"/>
      <c r="X120" s="62"/>
      <c r="Y120" s="60"/>
      <c r="Z120" s="20">
        <f>ROUND(D120+H120+L120+P120+T120+X120,0)</f>
        <v>0</v>
      </c>
    </row>
    <row r="121" spans="1:26" s="58" customFormat="1" x14ac:dyDescent="0.25">
      <c r="A121" s="58" t="s">
        <v>5</v>
      </c>
      <c r="D121" s="62"/>
      <c r="E121" s="60"/>
      <c r="F121" s="61"/>
      <c r="H121" s="63"/>
      <c r="I121" s="60"/>
      <c r="J121" s="61"/>
      <c r="L121" s="62"/>
      <c r="M121" s="60"/>
      <c r="N121" s="61"/>
      <c r="P121" s="62"/>
      <c r="Q121" s="60"/>
      <c r="R121" s="61"/>
      <c r="T121" s="62"/>
      <c r="U121" s="60"/>
      <c r="V121" s="61"/>
      <c r="X121" s="62"/>
      <c r="Y121" s="60"/>
      <c r="Z121" s="20"/>
    </row>
    <row r="122" spans="1:26" s="58" customFormat="1" x14ac:dyDescent="0.25">
      <c r="A122" s="58" t="s">
        <v>5</v>
      </c>
      <c r="D122" s="62"/>
      <c r="E122" s="60"/>
      <c r="F122" s="61"/>
      <c r="H122" s="63"/>
      <c r="I122" s="60"/>
      <c r="J122" s="61"/>
      <c r="L122" s="62"/>
      <c r="M122" s="60"/>
      <c r="N122" s="61"/>
      <c r="P122" s="62"/>
      <c r="Q122" s="60"/>
      <c r="R122" s="61"/>
      <c r="T122" s="62"/>
      <c r="U122" s="60"/>
      <c r="V122" s="61"/>
      <c r="X122" s="62"/>
      <c r="Y122" s="60"/>
      <c r="Z122" s="20"/>
    </row>
    <row r="123" spans="1:26" ht="13.5" customHeight="1" x14ac:dyDescent="0.25">
      <c r="A123" s="3" t="s">
        <v>110</v>
      </c>
      <c r="D123" s="62"/>
      <c r="E123" s="32"/>
      <c r="F123" s="20"/>
      <c r="H123" s="63"/>
      <c r="I123" s="32"/>
      <c r="L123" s="53"/>
      <c r="M123" s="32"/>
      <c r="P123" s="53"/>
      <c r="Q123" s="32"/>
      <c r="T123" s="53"/>
      <c r="U123" s="32"/>
      <c r="X123" s="53"/>
      <c r="Y123" s="32"/>
      <c r="Z123" s="20">
        <f>ROUND(D123+H123+L123+P123+T123+X123,0)</f>
        <v>0</v>
      </c>
    </row>
    <row r="124" spans="1:26" ht="3" customHeight="1" x14ac:dyDescent="0.25">
      <c r="D124" s="59"/>
      <c r="E124" s="32"/>
      <c r="H124" s="61"/>
      <c r="I124" s="32"/>
      <c r="L124" s="43"/>
      <c r="M124" s="32"/>
      <c r="P124" s="43"/>
      <c r="Q124" s="32"/>
      <c r="T124" s="43"/>
      <c r="U124" s="32"/>
      <c r="X124" s="43"/>
      <c r="Y124" s="32"/>
      <c r="Z124" s="20"/>
    </row>
    <row r="125" spans="1:26" x14ac:dyDescent="0.25">
      <c r="A125" s="15" t="s">
        <v>114</v>
      </c>
      <c r="D125" s="56">
        <f>ROUND(SUM(D118:D124),0)</f>
        <v>0</v>
      </c>
      <c r="E125" s="32"/>
      <c r="G125" s="2"/>
      <c r="H125" s="56">
        <f>ROUND(SUM(H118:H124),0)</f>
        <v>0</v>
      </c>
      <c r="I125" s="32"/>
      <c r="L125" s="56">
        <f>ROUND(SUM(L118:L124),0)</f>
        <v>0</v>
      </c>
      <c r="M125" s="32"/>
      <c r="P125" s="56">
        <f>ROUND(SUM(P118:P124),0)</f>
        <v>0</v>
      </c>
      <c r="Q125" s="32"/>
      <c r="T125" s="56">
        <f>ROUND(SUM(T118:T124),0)</f>
        <v>0</v>
      </c>
      <c r="U125" s="32"/>
      <c r="X125" s="56">
        <f>ROUND(SUM(X118:X124),0)</f>
        <v>0</v>
      </c>
      <c r="Y125" s="32"/>
      <c r="Z125" s="56">
        <f>ROUND(SUM(Z118:Z124),0)</f>
        <v>0</v>
      </c>
    </row>
    <row r="126" spans="1:26" x14ac:dyDescent="0.25">
      <c r="A126" s="38"/>
      <c r="D126" s="43"/>
      <c r="E126" s="32"/>
      <c r="H126" s="43"/>
      <c r="I126" s="32"/>
      <c r="L126" s="43"/>
      <c r="M126" s="32"/>
      <c r="P126" s="43"/>
      <c r="Q126" s="32"/>
      <c r="T126" s="43"/>
      <c r="U126" s="32"/>
      <c r="X126" s="43"/>
      <c r="Y126" s="32"/>
      <c r="Z126" s="43"/>
    </row>
    <row r="127" spans="1:26" x14ac:dyDescent="0.25">
      <c r="A127" s="38"/>
      <c r="D127" s="43"/>
      <c r="E127" s="32"/>
      <c r="H127" s="43"/>
      <c r="I127" s="32"/>
      <c r="L127" s="43"/>
      <c r="M127" s="32"/>
      <c r="P127" s="43"/>
      <c r="Q127" s="32"/>
      <c r="T127" s="43"/>
      <c r="U127" s="32"/>
      <c r="X127" s="43"/>
      <c r="Y127" s="32"/>
      <c r="Z127" s="43"/>
    </row>
    <row r="128" spans="1:26" x14ac:dyDescent="0.25">
      <c r="A128" s="64" t="s">
        <v>115</v>
      </c>
      <c r="B128" s="65"/>
      <c r="C128" s="65"/>
      <c r="D128" s="66">
        <f>ROUND(D129-D104-D86-D115-D121-D122,0)+IF(D121&gt;25000,25000,D121)+IF(D122&gt;25000,25000,D122)</f>
        <v>0</v>
      </c>
      <c r="E128" s="67"/>
      <c r="F128" s="68"/>
      <c r="G128" s="68"/>
      <c r="H128" s="66">
        <f>ROUND(H129-H104-H86-H115-H121-H122,0)+IF(H121&gt;25000,25000,H121)+IF(H122&gt;25000,25000,H122)</f>
        <v>0</v>
      </c>
      <c r="I128" s="67"/>
      <c r="J128" s="65"/>
      <c r="K128" s="65"/>
      <c r="L128" s="66">
        <f>ROUND(L129-L104-L86-L115-L121-L122,0)</f>
        <v>0</v>
      </c>
      <c r="M128" s="67"/>
      <c r="N128" s="65"/>
      <c r="O128" s="65"/>
      <c r="P128" s="66">
        <f>ROUND(P129-P104-P86-P115-P121-P122,0)</f>
        <v>0</v>
      </c>
      <c r="Q128" s="67"/>
      <c r="R128" s="65"/>
      <c r="S128" s="65"/>
      <c r="T128" s="66">
        <f>ROUND(T129-T104-T86-T115-T121-T122,0)</f>
        <v>0</v>
      </c>
      <c r="U128" s="67"/>
      <c r="V128" s="65"/>
      <c r="W128" s="65"/>
      <c r="X128" s="66">
        <f>ROUND(X129-X104-X86-X115-X121-X122,0)</f>
        <v>0</v>
      </c>
      <c r="Y128" s="67"/>
      <c r="Z128" s="69">
        <f>ROUND(D128+H128+L128+P128+T128+X128,0)</f>
        <v>0</v>
      </c>
    </row>
    <row r="129" spans="1:30" x14ac:dyDescent="0.25">
      <c r="A129" s="3" t="s">
        <v>116</v>
      </c>
      <c r="D129" s="27">
        <f>ROUND(D102+D104+D107+D108+D115+D125,0)</f>
        <v>0</v>
      </c>
      <c r="E129" s="32"/>
      <c r="H129" s="27">
        <f>ROUND(H102+H104+H107+H108+H115+H125,0)</f>
        <v>0</v>
      </c>
      <c r="I129" s="32"/>
      <c r="L129" s="27">
        <f>ROUND(L102+L104+L107+L108+L115+L125,0)</f>
        <v>0</v>
      </c>
      <c r="M129" s="32"/>
      <c r="P129" s="27">
        <f>ROUND(P102+P104+P107+P108+P115+P125,0)</f>
        <v>0</v>
      </c>
      <c r="Q129" s="32"/>
      <c r="T129" s="27">
        <f>ROUND(T102+T104+T107+T108+T115+T125,0)</f>
        <v>0</v>
      </c>
      <c r="U129" s="32"/>
      <c r="X129" s="27">
        <f>ROUND(X102+X104+X107+X108+X115+X125,0)</f>
        <v>0</v>
      </c>
      <c r="Y129" s="32"/>
      <c r="Z129" s="27">
        <f>ROUND(Z102+Z104+Z107+Z108+Z115+Z125,0)</f>
        <v>0</v>
      </c>
    </row>
    <row r="130" spans="1:30" x14ac:dyDescent="0.25">
      <c r="A130" s="3" t="s">
        <v>0</v>
      </c>
      <c r="B130" s="70" t="s">
        <v>1</v>
      </c>
      <c r="C130" s="71">
        <v>0.51</v>
      </c>
      <c r="D130" s="27">
        <f>ROUND(D128*C130,0)</f>
        <v>0</v>
      </c>
      <c r="E130" s="30"/>
      <c r="F130" s="70" t="s">
        <v>1</v>
      </c>
      <c r="G130" s="71">
        <v>0.51</v>
      </c>
      <c r="H130" s="27">
        <f>ROUND(H128*G130,0)</f>
        <v>0</v>
      </c>
      <c r="I130" s="30"/>
      <c r="J130" s="70" t="s">
        <v>1</v>
      </c>
      <c r="K130" s="71">
        <v>0.51</v>
      </c>
      <c r="L130" s="27">
        <f>ROUND(L128*K130,0)</f>
        <v>0</v>
      </c>
      <c r="M130" s="30"/>
      <c r="N130" s="70" t="s">
        <v>1</v>
      </c>
      <c r="O130" s="71">
        <v>0.51</v>
      </c>
      <c r="P130" s="27">
        <f>ROUND(P128*O130,0)</f>
        <v>0</v>
      </c>
      <c r="Q130" s="30"/>
      <c r="R130" s="70" t="s">
        <v>1</v>
      </c>
      <c r="S130" s="71">
        <v>0.51</v>
      </c>
      <c r="T130" s="27">
        <f>ROUND(T128*S130,0)</f>
        <v>0</v>
      </c>
      <c r="U130" s="30"/>
      <c r="V130" s="70" t="s">
        <v>1</v>
      </c>
      <c r="W130" s="71">
        <v>0.51</v>
      </c>
      <c r="X130" s="27">
        <f>ROUND(X128*W130,0)</f>
        <v>0</v>
      </c>
      <c r="Y130" s="30"/>
      <c r="Z130" s="20">
        <f>ROUND(D130+H130+L130+P130+T130+X130,0)</f>
        <v>0</v>
      </c>
    </row>
    <row r="131" spans="1:30" ht="15.75" customHeight="1" thickBot="1" x14ac:dyDescent="0.3">
      <c r="A131" s="72" t="s">
        <v>2</v>
      </c>
      <c r="B131" s="72"/>
      <c r="C131" s="72"/>
      <c r="D131" s="73">
        <f>ROUND(D129+D130,0)</f>
        <v>0</v>
      </c>
      <c r="E131" s="30"/>
      <c r="F131" s="73"/>
      <c r="G131" s="72"/>
      <c r="H131" s="73">
        <f>ROUND(H129+H130,0)</f>
        <v>0</v>
      </c>
      <c r="I131" s="30"/>
      <c r="J131" s="72"/>
      <c r="K131" s="72"/>
      <c r="L131" s="73">
        <f>ROUND(L129+L130,0)</f>
        <v>0</v>
      </c>
      <c r="M131" s="30"/>
      <c r="N131" s="72"/>
      <c r="O131" s="72"/>
      <c r="P131" s="73">
        <f>ROUND(P129+P130,0)</f>
        <v>0</v>
      </c>
      <c r="Q131" s="30"/>
      <c r="R131" s="72"/>
      <c r="S131" s="72"/>
      <c r="T131" s="73">
        <f>ROUND(T129+T130,0)</f>
        <v>0</v>
      </c>
      <c r="U131" s="30"/>
      <c r="V131" s="72"/>
      <c r="W131" s="72"/>
      <c r="X131" s="73">
        <f>ROUND(X129+X130,0)</f>
        <v>0</v>
      </c>
      <c r="Y131" s="30"/>
      <c r="Z131" s="73">
        <f>ROUND(Z129+Z130,0)</f>
        <v>0</v>
      </c>
    </row>
    <row r="132" spans="1:30" ht="15.75" customHeight="1" thickTop="1" x14ac:dyDescent="0.25">
      <c r="A132" s="74"/>
      <c r="D132" s="27"/>
      <c r="E132" s="27"/>
      <c r="H132" s="20"/>
      <c r="I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AA132" s="27"/>
      <c r="AB132" s="27"/>
      <c r="AD132" s="75"/>
    </row>
    <row r="133" spans="1:30" x14ac:dyDescent="0.25">
      <c r="A133" s="76"/>
      <c r="H133" s="77"/>
      <c r="I133" s="77"/>
      <c r="Z133" s="20">
        <f>T131+P131+L131+H131+D131+X131</f>
        <v>0</v>
      </c>
      <c r="AA133" s="20" t="s">
        <v>3</v>
      </c>
      <c r="AB133" s="77"/>
    </row>
    <row r="134" spans="1:30" s="79" customFormat="1" ht="16.2" x14ac:dyDescent="0.35">
      <c r="A134" s="78" t="s">
        <v>4</v>
      </c>
      <c r="B134" s="161" t="s">
        <v>44</v>
      </c>
      <c r="C134" s="161"/>
      <c r="D134" s="161"/>
      <c r="E134" s="94"/>
      <c r="F134" s="160" t="s">
        <v>45</v>
      </c>
      <c r="G134" s="160"/>
      <c r="H134" s="160"/>
      <c r="I134" s="94"/>
      <c r="J134" s="160" t="s">
        <v>46</v>
      </c>
      <c r="K134" s="160"/>
      <c r="L134" s="160"/>
      <c r="M134" s="94"/>
      <c r="N134" s="160" t="s">
        <v>47</v>
      </c>
      <c r="O134" s="160"/>
      <c r="P134" s="160"/>
      <c r="Q134" s="94"/>
      <c r="R134" s="160" t="s">
        <v>48</v>
      </c>
      <c r="S134" s="160"/>
      <c r="T134" s="160"/>
      <c r="U134" s="95"/>
      <c r="V134" s="160" t="s">
        <v>35</v>
      </c>
      <c r="W134" s="160"/>
      <c r="X134" s="160"/>
      <c r="Y134" s="80"/>
      <c r="Z134" s="81"/>
      <c r="AA134" s="81"/>
      <c r="AB134" s="82"/>
      <c r="AC134" s="81"/>
      <c r="AD134" s="81"/>
    </row>
    <row r="135" spans="1:30" ht="16.2" x14ac:dyDescent="0.35">
      <c r="A135" s="78"/>
      <c r="B135" s="96">
        <v>40725</v>
      </c>
      <c r="C135" s="96" t="s">
        <v>27</v>
      </c>
      <c r="D135" s="96">
        <v>41090</v>
      </c>
      <c r="E135" s="97"/>
      <c r="F135" s="96">
        <v>41091</v>
      </c>
      <c r="G135" s="96" t="s">
        <v>27</v>
      </c>
      <c r="H135" s="96">
        <v>41455</v>
      </c>
      <c r="I135" s="97"/>
      <c r="J135" s="96">
        <v>41456</v>
      </c>
      <c r="K135" s="96" t="s">
        <v>27</v>
      </c>
      <c r="L135" s="96">
        <v>41820</v>
      </c>
      <c r="M135" s="97"/>
      <c r="N135" s="96">
        <v>41821</v>
      </c>
      <c r="O135" s="96" t="s">
        <v>27</v>
      </c>
      <c r="P135" s="96">
        <v>42185</v>
      </c>
      <c r="Q135" s="97"/>
      <c r="R135" s="96">
        <v>42186</v>
      </c>
      <c r="S135" s="96" t="s">
        <v>27</v>
      </c>
      <c r="T135" s="96">
        <v>42551</v>
      </c>
      <c r="U135" s="98"/>
      <c r="V135" s="96">
        <v>42552</v>
      </c>
      <c r="W135" s="96" t="s">
        <v>27</v>
      </c>
      <c r="X135" s="96">
        <v>42916</v>
      </c>
      <c r="Y135" s="9"/>
      <c r="Z135" s="20"/>
      <c r="AB135" s="77"/>
    </row>
    <row r="136" spans="1:30" ht="13.8" x14ac:dyDescent="0.3">
      <c r="A136" s="83" t="s">
        <v>28</v>
      </c>
      <c r="B136" s="99"/>
      <c r="C136" s="99"/>
      <c r="D136" s="99"/>
      <c r="E136" s="97"/>
      <c r="F136" s="100"/>
      <c r="G136" s="100"/>
      <c r="H136" s="100"/>
      <c r="I136" s="97"/>
      <c r="J136" s="100"/>
      <c r="K136" s="100"/>
      <c r="L136" s="100"/>
      <c r="M136" s="97"/>
      <c r="N136" s="159"/>
      <c r="O136" s="159"/>
      <c r="P136" s="159"/>
      <c r="Q136" s="97"/>
      <c r="R136" s="159"/>
      <c r="S136" s="159"/>
      <c r="T136" s="159"/>
      <c r="U136" s="98"/>
      <c r="V136" s="159"/>
      <c r="W136" s="159"/>
      <c r="X136" s="159"/>
      <c r="Y136" s="9"/>
      <c r="Z136" s="20"/>
      <c r="AB136" s="77"/>
    </row>
    <row r="137" spans="1:30" x14ac:dyDescent="0.25">
      <c r="A137" s="3" t="s">
        <v>29</v>
      </c>
      <c r="B137" s="101"/>
      <c r="C137" s="102">
        <v>0.51</v>
      </c>
      <c r="D137" s="101"/>
      <c r="E137" s="97"/>
      <c r="F137" s="103"/>
      <c r="G137" s="102">
        <v>0.51</v>
      </c>
      <c r="H137" s="101"/>
      <c r="I137" s="97"/>
      <c r="J137" s="101"/>
      <c r="K137" s="102">
        <v>0.51</v>
      </c>
      <c r="L137" s="101"/>
      <c r="M137" s="97"/>
      <c r="N137" s="101"/>
      <c r="O137" s="102">
        <v>0.51</v>
      </c>
      <c r="P137" s="101"/>
      <c r="Q137" s="97"/>
      <c r="R137" s="101"/>
      <c r="S137" s="102">
        <v>0.51</v>
      </c>
      <c r="T137" s="101"/>
      <c r="U137" s="98"/>
      <c r="V137" s="101"/>
      <c r="W137" s="102">
        <v>0.51</v>
      </c>
      <c r="X137" s="101"/>
      <c r="Y137" s="9"/>
      <c r="Z137" s="20"/>
      <c r="AA137" s="84"/>
      <c r="AC137" s="85"/>
    </row>
    <row r="138" spans="1:30" x14ac:dyDescent="0.25">
      <c r="A138" s="3" t="s">
        <v>30</v>
      </c>
      <c r="B138" s="101"/>
      <c r="C138" s="102">
        <v>0.5</v>
      </c>
      <c r="D138" s="101"/>
      <c r="E138" s="97"/>
      <c r="F138" s="103"/>
      <c r="G138" s="102">
        <v>0.5</v>
      </c>
      <c r="H138" s="101"/>
      <c r="I138" s="97"/>
      <c r="J138" s="101"/>
      <c r="K138" s="102">
        <v>0.5</v>
      </c>
      <c r="L138" s="101"/>
      <c r="M138" s="97"/>
      <c r="N138" s="101"/>
      <c r="O138" s="102">
        <v>0.5</v>
      </c>
      <c r="P138" s="101"/>
      <c r="Q138" s="97"/>
      <c r="R138" s="101"/>
      <c r="S138" s="102">
        <v>0.5</v>
      </c>
      <c r="T138" s="104"/>
      <c r="U138" s="98"/>
      <c r="V138" s="101"/>
      <c r="W138" s="102">
        <v>0.5</v>
      </c>
      <c r="X138" s="104"/>
      <c r="Y138" s="9"/>
      <c r="Z138" s="19"/>
      <c r="AA138" s="86"/>
    </row>
    <row r="139" spans="1:30" x14ac:dyDescent="0.25">
      <c r="A139" s="3" t="s">
        <v>31</v>
      </c>
      <c r="B139" s="101"/>
      <c r="C139" s="102">
        <v>0.5</v>
      </c>
      <c r="D139" s="101"/>
      <c r="E139" s="97"/>
      <c r="F139" s="103"/>
      <c r="G139" s="102">
        <v>0.5</v>
      </c>
      <c r="H139" s="101"/>
      <c r="I139" s="97"/>
      <c r="J139" s="101"/>
      <c r="K139" s="102">
        <v>0.5</v>
      </c>
      <c r="L139" s="101"/>
      <c r="M139" s="97"/>
      <c r="N139" s="101"/>
      <c r="O139" s="102">
        <v>0.5</v>
      </c>
      <c r="P139" s="101"/>
      <c r="Q139" s="97"/>
      <c r="R139" s="101"/>
      <c r="S139" s="102">
        <v>0.5</v>
      </c>
      <c r="T139" s="104"/>
      <c r="U139" s="98"/>
      <c r="V139" s="101"/>
      <c r="W139" s="102">
        <v>0.5</v>
      </c>
      <c r="X139" s="104"/>
      <c r="Y139" s="9"/>
    </row>
    <row r="140" spans="1:30" x14ac:dyDescent="0.25">
      <c r="A140" s="3" t="s">
        <v>32</v>
      </c>
      <c r="B140" s="101"/>
      <c r="C140" s="102">
        <v>0.54</v>
      </c>
      <c r="D140" s="101"/>
      <c r="E140" s="97"/>
      <c r="F140" s="103"/>
      <c r="G140" s="102">
        <v>0.54</v>
      </c>
      <c r="H140" s="101"/>
      <c r="I140" s="97"/>
      <c r="J140" s="101"/>
      <c r="K140" s="102">
        <v>0.54</v>
      </c>
      <c r="L140" s="101"/>
      <c r="M140" s="97"/>
      <c r="N140" s="101"/>
      <c r="O140" s="102">
        <v>0.54</v>
      </c>
      <c r="P140" s="101"/>
      <c r="Q140" s="97"/>
      <c r="R140" s="101"/>
      <c r="S140" s="102">
        <v>0.54</v>
      </c>
      <c r="T140" s="104"/>
      <c r="U140" s="98"/>
      <c r="V140" s="101"/>
      <c r="W140" s="102">
        <v>0.54</v>
      </c>
      <c r="X140" s="104"/>
      <c r="Y140" s="9"/>
    </row>
    <row r="141" spans="1:30" ht="27" customHeight="1" x14ac:dyDescent="0.25">
      <c r="A141" s="87" t="s">
        <v>33</v>
      </c>
      <c r="B141" s="101"/>
      <c r="C141" s="102">
        <v>0.2</v>
      </c>
      <c r="D141" s="101"/>
      <c r="E141" s="97"/>
      <c r="F141" s="103"/>
      <c r="G141" s="102">
        <v>0.2</v>
      </c>
      <c r="H141" s="101"/>
      <c r="I141" s="97"/>
      <c r="J141" s="101"/>
      <c r="K141" s="102">
        <v>0.2</v>
      </c>
      <c r="L141" s="101"/>
      <c r="M141" s="97"/>
      <c r="N141" s="101"/>
      <c r="O141" s="102">
        <v>0.2</v>
      </c>
      <c r="P141" s="101"/>
      <c r="Q141" s="97"/>
      <c r="R141" s="101"/>
      <c r="S141" s="102">
        <v>0.2</v>
      </c>
      <c r="T141" s="104"/>
      <c r="U141" s="98"/>
      <c r="V141" s="101"/>
      <c r="W141" s="102">
        <v>0.2</v>
      </c>
      <c r="X141" s="104"/>
      <c r="Y141" s="9"/>
    </row>
    <row r="142" spans="1:30" ht="27" customHeight="1" x14ac:dyDescent="0.25">
      <c r="A142" s="87"/>
      <c r="B142" s="101"/>
      <c r="C142" s="102"/>
      <c r="D142" s="101"/>
      <c r="E142" s="97"/>
      <c r="F142" s="103"/>
      <c r="G142" s="102"/>
      <c r="H142" s="101"/>
      <c r="I142" s="97"/>
      <c r="J142" s="101"/>
      <c r="K142" s="102"/>
      <c r="L142" s="101"/>
      <c r="M142" s="97"/>
      <c r="N142" s="101"/>
      <c r="O142" s="102"/>
      <c r="P142" s="101"/>
      <c r="Q142" s="97"/>
      <c r="R142" s="101"/>
      <c r="S142" s="102"/>
      <c r="T142" s="104"/>
      <c r="U142" s="98"/>
      <c r="V142" s="101"/>
      <c r="W142" s="102"/>
      <c r="X142" s="104"/>
      <c r="Y142" s="9"/>
    </row>
    <row r="143" spans="1:30" ht="13.8" x14ac:dyDescent="0.3">
      <c r="A143" s="83" t="s">
        <v>34</v>
      </c>
      <c r="B143" s="103"/>
      <c r="C143" s="103"/>
      <c r="D143" s="103"/>
      <c r="E143" s="97"/>
      <c r="F143" s="103"/>
      <c r="G143" s="103"/>
      <c r="H143" s="98"/>
      <c r="I143" s="97"/>
      <c r="J143" s="98"/>
      <c r="K143" s="98"/>
      <c r="L143" s="98"/>
      <c r="M143" s="97"/>
      <c r="N143" s="98"/>
      <c r="O143" s="98"/>
      <c r="P143" s="98"/>
      <c r="Q143" s="97"/>
      <c r="R143" s="98"/>
      <c r="S143" s="98"/>
      <c r="T143" s="98"/>
      <c r="U143" s="98"/>
      <c r="V143" s="98"/>
      <c r="W143" s="98"/>
      <c r="X143" s="98"/>
      <c r="Y143" s="9"/>
    </row>
    <row r="144" spans="1:30" x14ac:dyDescent="0.25">
      <c r="A144" s="3" t="s">
        <v>29</v>
      </c>
      <c r="B144" s="101"/>
      <c r="C144" s="102">
        <v>0.26</v>
      </c>
      <c r="D144" s="101"/>
      <c r="E144" s="97"/>
      <c r="F144" s="103"/>
      <c r="G144" s="102">
        <v>0.26</v>
      </c>
      <c r="H144" s="101"/>
      <c r="I144" s="97"/>
      <c r="J144" s="101"/>
      <c r="K144" s="102">
        <v>0.26</v>
      </c>
      <c r="L144" s="101"/>
      <c r="M144" s="97"/>
      <c r="N144" s="101"/>
      <c r="O144" s="102">
        <v>0.26</v>
      </c>
      <c r="P144" s="101"/>
      <c r="Q144" s="97"/>
      <c r="R144" s="101"/>
      <c r="S144" s="102">
        <v>0.26</v>
      </c>
      <c r="T144" s="98"/>
      <c r="U144" s="98"/>
      <c r="V144" s="101"/>
      <c r="W144" s="102">
        <v>0.26</v>
      </c>
      <c r="X144" s="98"/>
      <c r="Y144" s="9"/>
    </row>
    <row r="145" spans="1:26" x14ac:dyDescent="0.25">
      <c r="A145" s="3" t="s">
        <v>30</v>
      </c>
      <c r="B145" s="101"/>
      <c r="C145" s="102">
        <v>0.26</v>
      </c>
      <c r="D145" s="101"/>
      <c r="E145" s="97"/>
      <c r="F145" s="103"/>
      <c r="G145" s="102">
        <v>0.26</v>
      </c>
      <c r="H145" s="101"/>
      <c r="I145" s="97"/>
      <c r="J145" s="101"/>
      <c r="K145" s="102">
        <v>0.26</v>
      </c>
      <c r="L145" s="101"/>
      <c r="M145" s="97"/>
      <c r="N145" s="101"/>
      <c r="O145" s="102">
        <v>0.26</v>
      </c>
      <c r="P145" s="101"/>
      <c r="Q145" s="97"/>
      <c r="R145" s="101"/>
      <c r="S145" s="102">
        <v>0.26</v>
      </c>
      <c r="T145" s="98"/>
      <c r="U145" s="98"/>
      <c r="V145" s="101"/>
      <c r="W145" s="102">
        <v>0.26</v>
      </c>
      <c r="X145" s="98"/>
      <c r="Y145" s="9"/>
      <c r="Z145" s="20"/>
    </row>
    <row r="146" spans="1:26" x14ac:dyDescent="0.25">
      <c r="A146" s="3" t="s">
        <v>31</v>
      </c>
      <c r="B146" s="101"/>
      <c r="C146" s="102">
        <v>0.26</v>
      </c>
      <c r="D146" s="101"/>
      <c r="E146" s="97"/>
      <c r="F146" s="103"/>
      <c r="G146" s="102">
        <v>0.26</v>
      </c>
      <c r="H146" s="101"/>
      <c r="I146" s="97"/>
      <c r="J146" s="101"/>
      <c r="K146" s="102">
        <v>0.26</v>
      </c>
      <c r="L146" s="101"/>
      <c r="M146" s="97"/>
      <c r="N146" s="101"/>
      <c r="O146" s="102">
        <v>0.26</v>
      </c>
      <c r="P146" s="101"/>
      <c r="Q146" s="97"/>
      <c r="R146" s="101"/>
      <c r="S146" s="102">
        <v>0.26</v>
      </c>
      <c r="T146" s="98"/>
      <c r="U146" s="98"/>
      <c r="V146" s="101"/>
      <c r="W146" s="102">
        <v>0.26</v>
      </c>
      <c r="X146" s="98"/>
      <c r="Y146" s="9"/>
    </row>
    <row r="147" spans="1:26" x14ac:dyDescent="0.25">
      <c r="A147" s="3" t="s">
        <v>32</v>
      </c>
      <c r="B147" s="101"/>
      <c r="C147" s="102">
        <v>0.28999999999999998</v>
      </c>
      <c r="D147" s="101"/>
      <c r="E147" s="97"/>
      <c r="F147" s="103"/>
      <c r="G147" s="102">
        <v>0.28999999999999998</v>
      </c>
      <c r="H147" s="101"/>
      <c r="I147" s="97"/>
      <c r="J147" s="101"/>
      <c r="K147" s="102">
        <v>0.28999999999999998</v>
      </c>
      <c r="L147" s="101"/>
      <c r="M147" s="97"/>
      <c r="N147" s="101"/>
      <c r="O147" s="102">
        <v>0.28999999999999998</v>
      </c>
      <c r="P147" s="101"/>
      <c r="Q147" s="97"/>
      <c r="R147" s="101"/>
      <c r="S147" s="102">
        <v>0.28999999999999998</v>
      </c>
      <c r="T147" s="98"/>
      <c r="U147" s="98"/>
      <c r="V147" s="101"/>
      <c r="W147" s="102">
        <v>0.28999999999999998</v>
      </c>
      <c r="X147" s="98"/>
      <c r="Y147" s="9"/>
    </row>
    <row r="148" spans="1:26" ht="39.6" x14ac:dyDescent="0.25">
      <c r="A148" s="87" t="s">
        <v>38</v>
      </c>
      <c r="B148" s="101"/>
      <c r="C148" s="102">
        <v>0.2</v>
      </c>
      <c r="D148" s="101"/>
      <c r="E148" s="97"/>
      <c r="F148" s="103"/>
      <c r="G148" s="102">
        <v>0.2</v>
      </c>
      <c r="H148" s="101"/>
      <c r="I148" s="97"/>
      <c r="J148" s="101"/>
      <c r="K148" s="102">
        <v>0.2</v>
      </c>
      <c r="L148" s="101"/>
      <c r="M148" s="97"/>
      <c r="N148" s="101"/>
      <c r="O148" s="102">
        <v>0.2</v>
      </c>
      <c r="P148" s="101"/>
      <c r="Q148" s="97"/>
      <c r="R148" s="101"/>
      <c r="S148" s="102">
        <v>0.2</v>
      </c>
      <c r="T148" s="98"/>
      <c r="U148" s="98"/>
      <c r="V148" s="101"/>
      <c r="W148" s="102">
        <v>0.2</v>
      </c>
      <c r="X148" s="98"/>
      <c r="Y148" s="9"/>
    </row>
    <row r="150" spans="1:26" x14ac:dyDescent="0.25">
      <c r="A150" s="76" t="s">
        <v>36</v>
      </c>
    </row>
    <row r="151" spans="1:26" x14ac:dyDescent="0.25">
      <c r="A151" s="88" t="s">
        <v>37</v>
      </c>
    </row>
  </sheetData>
  <customSheetViews>
    <customSheetView guid="{7E480A89-9ADD-40D3-AD7C-1B4DAC730927}" hiddenRows="1" hiddenColumns="1" state="hidden" topLeftCell="A89">
      <selection sqref="A1:C1"/>
      <pageMargins left="0.75" right="0.75" top="1" bottom="1" header="0.5" footer="0.5"/>
    </customSheetView>
    <customSheetView guid="{1AB19389-5738-4E19-932B-32DED3F878FC}" hiddenRows="1" hiddenColumns="1" state="hidden" topLeftCell="A89">
      <selection sqref="A1:C1"/>
      <pageMargins left="0.75" right="0.75" top="1" bottom="1" header="0.5" footer="0.5"/>
    </customSheetView>
    <customSheetView guid="{FB0E21F0-4E3B-4E81-9712-EA49C90E1D5A}" hiddenRows="1" state="hidden">
      <selection sqref="A1:C1"/>
      <pageMargins left="0.7" right="0.7" top="0.75" bottom="0.75" header="0.3" footer="0.3"/>
    </customSheetView>
    <customSheetView guid="{CCA9AF78-5B98-4143-B7AD-20DF2202D9CD}" hiddenRows="1" hiddenColumns="1" state="hidden" topLeftCell="A89">
      <selection sqref="A1:C1"/>
      <pageMargins left="0.7" right="0.7" top="0.75" bottom="0.75" header="0.3" footer="0.3"/>
    </customSheetView>
    <customSheetView guid="{7A923FC1-5E6B-4640-98A3-7D91AFD62F71}" hiddenRows="1" hiddenColumns="1" state="hidden" topLeftCell="A89">
      <selection sqref="A1:C1"/>
      <pageMargins left="0.7" right="0.7" top="0.75" bottom="0.75" header="0.3" footer="0.3"/>
    </customSheetView>
  </customSheetViews>
  <mergeCells count="16">
    <mergeCell ref="B134:D134"/>
    <mergeCell ref="F134:H134"/>
    <mergeCell ref="J134:L134"/>
    <mergeCell ref="N134:P134"/>
    <mergeCell ref="R134:T134"/>
    <mergeCell ref="R6:T6"/>
    <mergeCell ref="N136:P136"/>
    <mergeCell ref="R136:T136"/>
    <mergeCell ref="V136:X136"/>
    <mergeCell ref="V6:X6"/>
    <mergeCell ref="V134:X134"/>
    <mergeCell ref="A1:C1"/>
    <mergeCell ref="B6:D6"/>
    <mergeCell ref="F6:H6"/>
    <mergeCell ref="J6:L6"/>
    <mergeCell ref="N6:P6"/>
  </mergeCells>
  <phoneticPr fontId="17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1"/>
  <sheetViews>
    <sheetView workbookViewId="0">
      <selection sqref="A1:C1"/>
    </sheetView>
  </sheetViews>
  <sheetFormatPr defaultColWidth="8.6640625" defaultRowHeight="13.2" x14ac:dyDescent="0.25"/>
  <cols>
    <col min="1" max="1" width="25.6640625" style="3" customWidth="1"/>
    <col min="2" max="2" width="8.44140625" style="3" hidden="1" customWidth="1"/>
    <col min="3" max="3" width="7.44140625" style="3" hidden="1" customWidth="1"/>
    <col min="4" max="4" width="8.6640625" style="3" hidden="1" customWidth="1"/>
    <col min="5" max="5" width="0.44140625" style="3" customWidth="1"/>
    <col min="6" max="6" width="8.44140625" style="3" bestFit="1" customWidth="1"/>
    <col min="7" max="7" width="8" style="3" bestFit="1" customWidth="1"/>
    <col min="8" max="8" width="8.6640625" style="3"/>
    <col min="9" max="9" width="0.44140625" style="3" customWidth="1"/>
    <col min="10" max="10" width="8.44140625" style="3" bestFit="1" customWidth="1"/>
    <col min="11" max="11" width="8" style="3" bestFit="1" customWidth="1"/>
    <col min="12" max="12" width="8.6640625" style="3"/>
    <col min="13" max="13" width="0.44140625" style="3" customWidth="1"/>
    <col min="14" max="14" width="8.44140625" style="3" bestFit="1" customWidth="1"/>
    <col min="15" max="15" width="7.44140625" style="3" bestFit="1" customWidth="1"/>
    <col min="16" max="16" width="8.6640625" style="3"/>
    <col min="17" max="17" width="0.44140625" style="3" customWidth="1"/>
    <col min="18" max="18" width="8.44140625" style="3" bestFit="1" customWidth="1"/>
    <col min="19" max="19" width="8" style="3" bestFit="1" customWidth="1"/>
    <col min="20" max="20" width="8.6640625" style="3"/>
    <col min="21" max="21" width="0.44140625" style="3" customWidth="1"/>
    <col min="22" max="22" width="8.44140625" style="3" bestFit="1" customWidth="1"/>
    <col min="23" max="23" width="8" style="3" bestFit="1" customWidth="1"/>
    <col min="24" max="24" width="8.6640625" style="3"/>
    <col min="25" max="25" width="0.44140625" style="3" customWidth="1"/>
    <col min="26" max="26" width="10.109375" style="3" bestFit="1" customWidth="1"/>
    <col min="27" max="27" width="8.44140625" style="3" customWidth="1"/>
    <col min="28" max="28" width="1.33203125" style="3" customWidth="1"/>
    <col min="29" max="31" width="8.44140625" style="3" customWidth="1"/>
    <col min="32" max="16384" width="8.6640625" style="3"/>
  </cols>
  <sheetData>
    <row r="1" spans="1:26" x14ac:dyDescent="0.25">
      <c r="A1" s="154" t="s">
        <v>39</v>
      </c>
      <c r="B1" s="157"/>
      <c r="C1" s="157"/>
      <c r="D1" s="1"/>
      <c r="E1" s="1"/>
      <c r="F1" s="1"/>
      <c r="G1" s="1"/>
      <c r="H1" s="1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</row>
    <row r="2" spans="1:26" x14ac:dyDescent="0.25">
      <c r="A2" s="4" t="s">
        <v>40</v>
      </c>
      <c r="B2" s="1"/>
      <c r="C2" s="1"/>
      <c r="D2" s="1"/>
      <c r="E2" s="1"/>
      <c r="F2" s="1"/>
      <c r="G2" s="1"/>
      <c r="H2" s="1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"/>
    </row>
    <row r="3" spans="1:26" x14ac:dyDescent="0.25">
      <c r="A3" s="5" t="s">
        <v>41</v>
      </c>
      <c r="B3" s="6"/>
      <c r="C3" s="6"/>
      <c r="D3" s="6"/>
      <c r="E3" s="6"/>
      <c r="F3" s="6"/>
      <c r="G3" s="6"/>
      <c r="H3" s="6"/>
      <c r="I3" s="2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2"/>
    </row>
    <row r="4" spans="1:26" x14ac:dyDescent="0.25">
      <c r="A4" s="5" t="s">
        <v>42</v>
      </c>
      <c r="C4" s="6"/>
      <c r="D4" s="6"/>
      <c r="E4" s="6"/>
      <c r="F4" s="7">
        <v>0</v>
      </c>
      <c r="G4" s="6"/>
      <c r="H4" s="6"/>
      <c r="I4" s="2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2"/>
    </row>
    <row r="5" spans="1:26" x14ac:dyDescent="0.25">
      <c r="A5" s="8" t="s">
        <v>43</v>
      </c>
      <c r="C5" s="6"/>
      <c r="D5" s="6"/>
      <c r="E5" s="6"/>
      <c r="F5" s="7">
        <v>0.06</v>
      </c>
      <c r="G5" s="6"/>
      <c r="H5" s="6"/>
      <c r="I5" s="2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2"/>
    </row>
    <row r="6" spans="1:26" x14ac:dyDescent="0.25">
      <c r="B6" s="155" t="s">
        <v>45</v>
      </c>
      <c r="C6" s="155"/>
      <c r="D6" s="155"/>
      <c r="E6" s="9"/>
      <c r="F6" s="158" t="s">
        <v>46</v>
      </c>
      <c r="G6" s="158"/>
      <c r="H6" s="158"/>
      <c r="I6" s="9"/>
      <c r="J6" s="156" t="s">
        <v>47</v>
      </c>
      <c r="K6" s="156"/>
      <c r="L6" s="156"/>
      <c r="M6" s="9"/>
      <c r="N6" s="156" t="s">
        <v>48</v>
      </c>
      <c r="O6" s="156"/>
      <c r="P6" s="156"/>
      <c r="Q6" s="9"/>
      <c r="R6" s="156" t="s">
        <v>35</v>
      </c>
      <c r="S6" s="156"/>
      <c r="T6" s="156"/>
      <c r="U6" s="9"/>
      <c r="V6" s="156" t="s">
        <v>119</v>
      </c>
      <c r="W6" s="156"/>
      <c r="X6" s="156"/>
      <c r="Y6" s="9"/>
      <c r="Z6" s="10" t="s">
        <v>49</v>
      </c>
    </row>
    <row r="7" spans="1:26" ht="26.4" x14ac:dyDescent="0.25">
      <c r="B7" s="11" t="s">
        <v>50</v>
      </c>
      <c r="C7" s="12"/>
      <c r="D7" s="13"/>
      <c r="E7" s="9"/>
      <c r="F7" s="11" t="s">
        <v>50</v>
      </c>
      <c r="G7" s="12"/>
      <c r="H7" s="13"/>
      <c r="I7" s="9"/>
      <c r="J7" s="11" t="s">
        <v>50</v>
      </c>
      <c r="K7" s="12"/>
      <c r="L7" s="13"/>
      <c r="M7" s="9"/>
      <c r="N7" s="11" t="s">
        <v>50</v>
      </c>
      <c r="O7" s="12"/>
      <c r="P7" s="13"/>
      <c r="Q7" s="9"/>
      <c r="R7" s="11" t="s">
        <v>50</v>
      </c>
      <c r="S7" s="12"/>
      <c r="T7" s="13"/>
      <c r="U7" s="9"/>
      <c r="V7" s="11" t="s">
        <v>50</v>
      </c>
      <c r="W7" s="12"/>
      <c r="X7" s="13"/>
      <c r="Y7" s="9"/>
      <c r="Z7" s="14">
        <f>C7</f>
        <v>0</v>
      </c>
    </row>
    <row r="8" spans="1:26" x14ac:dyDescent="0.25">
      <c r="B8" s="11" t="s">
        <v>51</v>
      </c>
      <c r="C8" s="12"/>
      <c r="D8" s="13"/>
      <c r="E8" s="9"/>
      <c r="F8" s="11" t="s">
        <v>51</v>
      </c>
      <c r="G8" s="12"/>
      <c r="H8" s="13"/>
      <c r="I8" s="9"/>
      <c r="J8" s="11" t="s">
        <v>51</v>
      </c>
      <c r="K8" s="12"/>
      <c r="L8" s="13"/>
      <c r="M8" s="9"/>
      <c r="N8" s="11" t="s">
        <v>51</v>
      </c>
      <c r="O8" s="12"/>
      <c r="P8" s="13"/>
      <c r="Q8" s="9"/>
      <c r="R8" s="11" t="s">
        <v>51</v>
      </c>
      <c r="S8" s="12"/>
      <c r="T8" s="13"/>
      <c r="U8" s="9"/>
      <c r="V8" s="11" t="s">
        <v>51</v>
      </c>
      <c r="W8" s="12"/>
      <c r="X8" s="13"/>
      <c r="Y8" s="9"/>
      <c r="Z8" s="14">
        <f>W8</f>
        <v>0</v>
      </c>
    </row>
    <row r="9" spans="1:26" x14ac:dyDescent="0.25">
      <c r="A9" s="15" t="s">
        <v>52</v>
      </c>
      <c r="B9" s="3" t="s">
        <v>53</v>
      </c>
      <c r="D9" s="16">
        <f>ROUND((C8-C7)/30,0)</f>
        <v>0</v>
      </c>
      <c r="E9" s="17"/>
      <c r="F9" s="3" t="s">
        <v>53</v>
      </c>
      <c r="H9" s="16">
        <f>ROUND((G8-G7)/30,0)</f>
        <v>0</v>
      </c>
      <c r="I9" s="17"/>
      <c r="J9" s="3" t="s">
        <v>53</v>
      </c>
      <c r="L9" s="16">
        <f>ROUND((K8-K7)/30,0)</f>
        <v>0</v>
      </c>
      <c r="M9" s="17"/>
      <c r="N9" s="3" t="s">
        <v>53</v>
      </c>
      <c r="P9" s="16">
        <f>ROUND((O8-O7)/30,0)</f>
        <v>0</v>
      </c>
      <c r="Q9" s="17"/>
      <c r="R9" s="3" t="s">
        <v>53</v>
      </c>
      <c r="T9" s="16">
        <f>ROUND((S8-S7)/30,0)</f>
        <v>0</v>
      </c>
      <c r="U9" s="17"/>
      <c r="V9" s="3" t="s">
        <v>53</v>
      </c>
      <c r="X9" s="16">
        <f>ROUND((W8-W7)/30,0)</f>
        <v>0</v>
      </c>
      <c r="Y9" s="17"/>
      <c r="Z9" s="18">
        <f>ROUND(D9+H9+L9+P9+T9+X9,0)</f>
        <v>0</v>
      </c>
    </row>
    <row r="10" spans="1:26" x14ac:dyDescent="0.25">
      <c r="A10" s="19" t="s">
        <v>54</v>
      </c>
      <c r="B10" s="2"/>
      <c r="C10" s="2"/>
      <c r="E10" s="21"/>
      <c r="F10" s="2"/>
      <c r="G10" s="2"/>
      <c r="I10" s="21"/>
      <c r="J10" s="2"/>
      <c r="K10" s="2"/>
      <c r="M10" s="21"/>
      <c r="N10" s="2"/>
      <c r="O10" s="2"/>
      <c r="Q10" s="21"/>
      <c r="R10" s="2"/>
      <c r="S10" s="2"/>
      <c r="U10" s="21"/>
      <c r="V10" s="2"/>
      <c r="W10" s="2"/>
      <c r="Y10" s="21"/>
      <c r="Z10" s="20"/>
    </row>
    <row r="11" spans="1:26" x14ac:dyDescent="0.25">
      <c r="A11" s="22" t="s">
        <v>55</v>
      </c>
      <c r="B11" s="23" t="s">
        <v>56</v>
      </c>
      <c r="C11" s="23" t="s">
        <v>57</v>
      </c>
      <c r="D11" s="24" t="s">
        <v>58</v>
      </c>
      <c r="E11" s="21"/>
      <c r="F11" s="23" t="s">
        <v>56</v>
      </c>
      <c r="G11" s="23" t="s">
        <v>57</v>
      </c>
      <c r="H11" s="24" t="s">
        <v>58</v>
      </c>
      <c r="I11" s="21"/>
      <c r="J11" s="23" t="s">
        <v>56</v>
      </c>
      <c r="K11" s="23" t="s">
        <v>57</v>
      </c>
      <c r="L11" s="24" t="s">
        <v>58</v>
      </c>
      <c r="M11" s="21"/>
      <c r="N11" s="23" t="s">
        <v>56</v>
      </c>
      <c r="O11" s="23" t="s">
        <v>57</v>
      </c>
      <c r="P11" s="24" t="s">
        <v>58</v>
      </c>
      <c r="Q11" s="21"/>
      <c r="R11" s="23" t="s">
        <v>56</v>
      </c>
      <c r="S11" s="23" t="s">
        <v>57</v>
      </c>
      <c r="T11" s="24" t="s">
        <v>58</v>
      </c>
      <c r="U11" s="21"/>
      <c r="V11" s="23" t="s">
        <v>56</v>
      </c>
      <c r="W11" s="23" t="s">
        <v>57</v>
      </c>
      <c r="X11" s="24" t="s">
        <v>58</v>
      </c>
      <c r="Y11" s="21"/>
      <c r="Z11" s="20"/>
    </row>
    <row r="12" spans="1:26" hidden="1" x14ac:dyDescent="0.25">
      <c r="A12" s="3" t="s">
        <v>59</v>
      </c>
      <c r="B12" s="25"/>
      <c r="C12" s="26"/>
      <c r="D12" s="27">
        <f>ROUND(B12/195*C12,0)</f>
        <v>0</v>
      </c>
      <c r="E12" s="21"/>
      <c r="F12" s="20">
        <f>ROUND(B12*(1+$F$4),0)</f>
        <v>0</v>
      </c>
      <c r="G12" s="26"/>
      <c r="H12" s="27">
        <f>ROUND(F12/195*G12,0)</f>
        <v>0</v>
      </c>
      <c r="I12" s="21"/>
      <c r="J12" s="20">
        <f>ROUND(F12*(1+$F$4),0)</f>
        <v>0</v>
      </c>
      <c r="K12" s="26"/>
      <c r="L12" s="27">
        <f>ROUND(J12/195*K12,0)</f>
        <v>0</v>
      </c>
      <c r="M12" s="21"/>
      <c r="N12" s="20">
        <f>ROUND(J12*(1+$F$4),0)</f>
        <v>0</v>
      </c>
      <c r="O12" s="26"/>
      <c r="P12" s="27">
        <f>ROUND(N12/195*O12,0)</f>
        <v>0</v>
      </c>
      <c r="Q12" s="21"/>
      <c r="R12" s="20">
        <f>ROUND(N12*(1+$F$4),0)</f>
        <v>0</v>
      </c>
      <c r="S12" s="26"/>
      <c r="T12" s="27">
        <f>ROUND(R12/195*S12,0)</f>
        <v>0</v>
      </c>
      <c r="U12" s="21"/>
      <c r="V12" s="20">
        <f>ROUND(R12*(1+$F$4),0)</f>
        <v>0</v>
      </c>
      <c r="W12" s="26"/>
      <c r="X12" s="27">
        <f>ROUND(V12/195*W12,0)</f>
        <v>0</v>
      </c>
      <c r="Y12" s="21"/>
      <c r="Z12" s="20">
        <f>ROUND(D12+H12+L12+P12+T12+X12,0)</f>
        <v>0</v>
      </c>
    </row>
    <row r="13" spans="1:26" ht="15.75" hidden="1" customHeight="1" x14ac:dyDescent="0.25">
      <c r="A13" s="3" t="s">
        <v>59</v>
      </c>
      <c r="B13" s="25"/>
      <c r="C13" s="26"/>
      <c r="D13" s="27">
        <f t="shared" ref="D13:D21" si="0">ROUND(B13/195*C13,0)</f>
        <v>0</v>
      </c>
      <c r="E13" s="21"/>
      <c r="I13" s="21"/>
      <c r="M13" s="21"/>
      <c r="Q13" s="21"/>
      <c r="U13" s="21"/>
      <c r="Y13" s="21"/>
    </row>
    <row r="14" spans="1:26" ht="15.75" hidden="1" customHeight="1" x14ac:dyDescent="0.25">
      <c r="A14" s="3" t="s">
        <v>59</v>
      </c>
      <c r="B14" s="25"/>
      <c r="C14" s="26"/>
      <c r="D14" s="27">
        <f t="shared" si="0"/>
        <v>0</v>
      </c>
      <c r="E14" s="30"/>
      <c r="F14" s="20"/>
      <c r="G14" s="15"/>
      <c r="H14" s="43"/>
      <c r="I14" s="30"/>
      <c r="J14" s="20"/>
      <c r="K14" s="15"/>
      <c r="L14" s="43"/>
      <c r="M14" s="30"/>
      <c r="O14" s="15"/>
      <c r="P14" s="43"/>
      <c r="Q14" s="30"/>
      <c r="S14" s="15"/>
      <c r="T14" s="43"/>
      <c r="U14" s="30"/>
      <c r="W14" s="15"/>
      <c r="X14" s="43"/>
      <c r="Y14" s="30"/>
      <c r="Z14" s="105"/>
    </row>
    <row r="15" spans="1:26" ht="15.75" hidden="1" customHeight="1" x14ac:dyDescent="0.25">
      <c r="A15" s="3" t="s">
        <v>59</v>
      </c>
      <c r="B15" s="25"/>
      <c r="C15" s="26"/>
      <c r="D15" s="27">
        <f t="shared" si="0"/>
        <v>0</v>
      </c>
      <c r="E15" s="30"/>
      <c r="F15" s="20"/>
      <c r="G15" s="15"/>
      <c r="H15" s="43"/>
      <c r="I15" s="30"/>
      <c r="J15" s="20"/>
      <c r="K15" s="15"/>
      <c r="L15" s="43"/>
      <c r="M15" s="30"/>
      <c r="O15" s="15"/>
      <c r="P15" s="43"/>
      <c r="Q15" s="30"/>
      <c r="S15" s="15"/>
      <c r="T15" s="43"/>
      <c r="U15" s="30"/>
      <c r="W15" s="15"/>
      <c r="X15" s="43"/>
      <c r="Y15" s="30"/>
      <c r="Z15" s="105"/>
    </row>
    <row r="16" spans="1:26" ht="15.75" hidden="1" customHeight="1" x14ac:dyDescent="0.25">
      <c r="A16" s="3" t="s">
        <v>59</v>
      </c>
      <c r="B16" s="25"/>
      <c r="C16" s="26"/>
      <c r="D16" s="27">
        <f t="shared" si="0"/>
        <v>0</v>
      </c>
      <c r="E16" s="30"/>
      <c r="F16" s="20"/>
      <c r="G16" s="15"/>
      <c r="H16" s="43"/>
      <c r="I16" s="30"/>
      <c r="J16" s="20"/>
      <c r="K16" s="15"/>
      <c r="L16" s="43"/>
      <c r="M16" s="30"/>
      <c r="O16" s="15"/>
      <c r="P16" s="43"/>
      <c r="Q16" s="30"/>
      <c r="S16" s="15"/>
      <c r="T16" s="43"/>
      <c r="U16" s="30"/>
      <c r="W16" s="15"/>
      <c r="X16" s="43"/>
      <c r="Y16" s="30"/>
      <c r="Z16" s="105"/>
    </row>
    <row r="17" spans="1:26" ht="15.75" hidden="1" customHeight="1" x14ac:dyDescent="0.25">
      <c r="A17" s="3" t="s">
        <v>59</v>
      </c>
      <c r="B17" s="25"/>
      <c r="C17" s="26"/>
      <c r="D17" s="27">
        <f t="shared" si="0"/>
        <v>0</v>
      </c>
      <c r="E17" s="30"/>
      <c r="F17" s="20"/>
      <c r="G17" s="15"/>
      <c r="H17" s="43"/>
      <c r="I17" s="30"/>
      <c r="J17" s="20"/>
      <c r="K17" s="15"/>
      <c r="L17" s="43"/>
      <c r="M17" s="30"/>
      <c r="O17" s="15"/>
      <c r="P17" s="43"/>
      <c r="Q17" s="30"/>
      <c r="S17" s="15"/>
      <c r="T17" s="43"/>
      <c r="U17" s="30"/>
      <c r="W17" s="15"/>
      <c r="X17" s="43"/>
      <c r="Y17" s="30"/>
      <c r="Z17" s="105"/>
    </row>
    <row r="18" spans="1:26" ht="15.75" hidden="1" customHeight="1" x14ac:dyDescent="0.25">
      <c r="A18" s="3" t="s">
        <v>59</v>
      </c>
      <c r="B18" s="25"/>
      <c r="C18" s="26"/>
      <c r="D18" s="27">
        <f t="shared" si="0"/>
        <v>0</v>
      </c>
      <c r="E18" s="30"/>
      <c r="F18" s="20"/>
      <c r="G18" s="15"/>
      <c r="H18" s="43"/>
      <c r="I18" s="30"/>
      <c r="J18" s="20"/>
      <c r="K18" s="15"/>
      <c r="L18" s="43"/>
      <c r="M18" s="30"/>
      <c r="O18" s="15"/>
      <c r="P18" s="43"/>
      <c r="Q18" s="30"/>
      <c r="S18" s="15"/>
      <c r="T18" s="43"/>
      <c r="U18" s="30"/>
      <c r="W18" s="15"/>
      <c r="X18" s="43"/>
      <c r="Y18" s="30"/>
      <c r="Z18" s="105"/>
    </row>
    <row r="19" spans="1:26" ht="15.75" hidden="1" customHeight="1" x14ac:dyDescent="0.25">
      <c r="A19" s="3" t="s">
        <v>59</v>
      </c>
      <c r="B19" s="25"/>
      <c r="C19" s="26"/>
      <c r="D19" s="27">
        <f t="shared" si="0"/>
        <v>0</v>
      </c>
      <c r="E19" s="30"/>
      <c r="F19" s="20"/>
      <c r="G19" s="15"/>
      <c r="H19" s="43"/>
      <c r="I19" s="30"/>
      <c r="J19" s="20"/>
      <c r="K19" s="15"/>
      <c r="L19" s="43"/>
      <c r="M19" s="30"/>
      <c r="O19" s="15"/>
      <c r="P19" s="43"/>
      <c r="Q19" s="30"/>
      <c r="S19" s="15"/>
      <c r="T19" s="43"/>
      <c r="U19" s="30"/>
      <c r="W19" s="15"/>
      <c r="X19" s="43"/>
      <c r="Y19" s="30"/>
      <c r="Z19" s="105"/>
    </row>
    <row r="20" spans="1:26" ht="15.75" customHeight="1" x14ac:dyDescent="0.25">
      <c r="A20" s="3" t="s">
        <v>59</v>
      </c>
      <c r="B20" s="25">
        <v>0</v>
      </c>
      <c r="C20" s="26"/>
      <c r="D20" s="27">
        <f t="shared" si="0"/>
        <v>0</v>
      </c>
      <c r="E20" s="30"/>
      <c r="F20" s="20"/>
      <c r="G20" s="15"/>
      <c r="H20" s="27">
        <f>ROUND(F20/195*G20,0)</f>
        <v>0</v>
      </c>
      <c r="I20" s="30"/>
      <c r="J20" s="20">
        <f>ROUND(F20*(1+$F$4),0)</f>
        <v>0</v>
      </c>
      <c r="K20" s="15"/>
      <c r="L20" s="27">
        <f>ROUND(J20/195*K20,0)</f>
        <v>0</v>
      </c>
      <c r="M20" s="30"/>
      <c r="N20" s="20">
        <f>ROUND(J20*(1+$F$4),0)</f>
        <v>0</v>
      </c>
      <c r="O20" s="15"/>
      <c r="P20" s="27">
        <f>ROUND(N20/195*O20,0)</f>
        <v>0</v>
      </c>
      <c r="Q20" s="30"/>
      <c r="R20" s="20">
        <f>ROUND(N20*(1+$F$4),0)</f>
        <v>0</v>
      </c>
      <c r="S20" s="15"/>
      <c r="T20" s="27">
        <f>ROUND(R20/195*S20,0)</f>
        <v>0</v>
      </c>
      <c r="U20" s="30"/>
      <c r="V20" s="20">
        <f>ROUND(R20*(1+$F$4),0)</f>
        <v>0</v>
      </c>
      <c r="W20" s="15"/>
      <c r="X20" s="27">
        <f>ROUND(V20/195*W20,0)</f>
        <v>0</v>
      </c>
      <c r="Y20" s="30"/>
      <c r="Z20" s="20">
        <f>ROUND(D20+H20+L20+P20+T20+X20,0)</f>
        <v>0</v>
      </c>
    </row>
    <row r="21" spans="1:26" ht="15.75" customHeight="1" x14ac:dyDescent="0.25">
      <c r="A21" s="3" t="s">
        <v>59</v>
      </c>
      <c r="B21" s="25">
        <v>0</v>
      </c>
      <c r="C21" s="26"/>
      <c r="D21" s="27">
        <f t="shared" si="0"/>
        <v>0</v>
      </c>
      <c r="E21" s="30"/>
      <c r="F21" s="20"/>
      <c r="G21" s="15"/>
      <c r="H21" s="27">
        <f>ROUND(F21/195*G21,0)</f>
        <v>0</v>
      </c>
      <c r="I21" s="30"/>
      <c r="J21" s="20">
        <f>ROUND(F21*(1+$F$4),0)</f>
        <v>0</v>
      </c>
      <c r="K21" s="15"/>
      <c r="L21" s="27">
        <f>ROUND(J21/195*K21,0)</f>
        <v>0</v>
      </c>
      <c r="M21" s="30"/>
      <c r="N21" s="20">
        <f>ROUND(J21*(1+$F$4),0)</f>
        <v>0</v>
      </c>
      <c r="O21" s="15"/>
      <c r="P21" s="27">
        <f>ROUND(N21/195*O21,0)</f>
        <v>0</v>
      </c>
      <c r="Q21" s="30"/>
      <c r="R21" s="20">
        <f>ROUND(N21*(1+$F$4),0)</f>
        <v>0</v>
      </c>
      <c r="S21" s="15"/>
      <c r="T21" s="27">
        <f>ROUND(R21/195*S21,0)</f>
        <v>0</v>
      </c>
      <c r="U21" s="30"/>
      <c r="V21" s="20">
        <f>ROUND(R21*(1+$F$4),0)</f>
        <v>0</v>
      </c>
      <c r="W21" s="15"/>
      <c r="X21" s="27">
        <f>ROUND(V21/195*W21,0)</f>
        <v>0</v>
      </c>
      <c r="Y21" s="30"/>
      <c r="Z21" s="20">
        <f>ROUND(D21+H21+L21+P21+T21+X21,0)</f>
        <v>0</v>
      </c>
    </row>
    <row r="22" spans="1:26" ht="15.75" customHeight="1" x14ac:dyDescent="0.25">
      <c r="B22" s="25"/>
      <c r="C22" s="26"/>
      <c r="D22" s="27"/>
      <c r="E22" s="30"/>
      <c r="F22" s="20"/>
      <c r="G22" s="15"/>
      <c r="H22" s="43"/>
      <c r="I22" s="30"/>
      <c r="J22" s="20"/>
      <c r="K22" s="15"/>
      <c r="L22" s="43"/>
      <c r="M22" s="30"/>
      <c r="O22" s="15"/>
      <c r="P22" s="43"/>
      <c r="Q22" s="30"/>
      <c r="S22" s="15"/>
      <c r="T22" s="43"/>
      <c r="U22" s="30"/>
      <c r="W22" s="15"/>
      <c r="X22" s="43"/>
      <c r="Y22" s="30"/>
      <c r="Z22" s="105"/>
    </row>
    <row r="23" spans="1:26" x14ac:dyDescent="0.25">
      <c r="A23" s="15" t="s">
        <v>60</v>
      </c>
      <c r="B23" s="28"/>
      <c r="C23" s="15"/>
      <c r="D23" s="27">
        <f>ROUND(SUM(D12:D22),0)</f>
        <v>0</v>
      </c>
      <c r="E23" s="32"/>
      <c r="F23" s="20"/>
      <c r="G23" s="15"/>
      <c r="H23" s="27">
        <f>ROUND(SUM(H12:H22),0)</f>
        <v>0</v>
      </c>
      <c r="I23" s="32"/>
      <c r="J23" s="20"/>
      <c r="K23" s="15"/>
      <c r="L23" s="27">
        <f>ROUND(SUM(L12:L22),0)</f>
        <v>0</v>
      </c>
      <c r="M23" s="32"/>
      <c r="O23" s="15"/>
      <c r="P23" s="27">
        <f>ROUND(SUM(P12:P22),0)</f>
        <v>0</v>
      </c>
      <c r="Q23" s="32"/>
      <c r="S23" s="15"/>
      <c r="T23" s="27">
        <f>ROUND(SUM(T12:T22),0)</f>
        <v>0</v>
      </c>
      <c r="U23" s="32"/>
      <c r="W23" s="15"/>
      <c r="X23" s="27">
        <f>ROUND(SUM(X12:X22),0)</f>
        <v>0</v>
      </c>
      <c r="Y23" s="32"/>
      <c r="Z23" s="27">
        <f>ROUND(SUM(Z12:Z22),0)</f>
        <v>0</v>
      </c>
    </row>
    <row r="24" spans="1:26" ht="6" customHeight="1" x14ac:dyDescent="0.25">
      <c r="A24" s="15"/>
      <c r="B24" s="28"/>
      <c r="C24" s="15"/>
      <c r="D24" s="27"/>
      <c r="E24" s="32"/>
      <c r="F24" s="20"/>
      <c r="G24" s="15"/>
      <c r="H24" s="27"/>
      <c r="I24" s="32"/>
      <c r="J24" s="20"/>
      <c r="K24" s="15"/>
      <c r="L24" s="27"/>
      <c r="M24" s="32"/>
      <c r="O24" s="15"/>
      <c r="P24" s="27"/>
      <c r="Q24" s="32"/>
      <c r="S24" s="15"/>
      <c r="T24" s="27"/>
      <c r="U24" s="32"/>
      <c r="W24" s="15"/>
      <c r="X24" s="27"/>
      <c r="Y24" s="32"/>
      <c r="Z24" s="27"/>
    </row>
    <row r="25" spans="1:26" x14ac:dyDescent="0.25">
      <c r="A25" s="23" t="s">
        <v>61</v>
      </c>
      <c r="B25" s="33" t="s">
        <v>56</v>
      </c>
      <c r="C25" s="23" t="s">
        <v>62</v>
      </c>
      <c r="D25" s="27"/>
      <c r="E25" s="32"/>
      <c r="F25" s="33" t="s">
        <v>56</v>
      </c>
      <c r="G25" s="23" t="s">
        <v>62</v>
      </c>
      <c r="H25" s="27"/>
      <c r="I25" s="32"/>
      <c r="J25" s="23" t="s">
        <v>56</v>
      </c>
      <c r="K25" s="23" t="s">
        <v>62</v>
      </c>
      <c r="L25" s="27"/>
      <c r="M25" s="32"/>
      <c r="N25" s="23" t="s">
        <v>56</v>
      </c>
      <c r="O25" s="23" t="s">
        <v>62</v>
      </c>
      <c r="P25" s="27"/>
      <c r="Q25" s="32"/>
      <c r="R25" s="23" t="s">
        <v>56</v>
      </c>
      <c r="S25" s="23" t="s">
        <v>62</v>
      </c>
      <c r="T25" s="27"/>
      <c r="U25" s="32"/>
      <c r="V25" s="23" t="s">
        <v>56</v>
      </c>
      <c r="W25" s="23" t="s">
        <v>62</v>
      </c>
      <c r="X25" s="27"/>
      <c r="Y25" s="32"/>
      <c r="Z25" s="27"/>
    </row>
    <row r="26" spans="1:26" x14ac:dyDescent="0.25">
      <c r="A26" s="15" t="s">
        <v>63</v>
      </c>
      <c r="B26" s="34"/>
      <c r="C26" s="35"/>
      <c r="D26" s="27">
        <f>ROUND(B26/9*C26,0)</f>
        <v>0</v>
      </c>
      <c r="E26" s="32"/>
      <c r="F26" s="20">
        <f>ROUND(B26*(1+$F$4),2)</f>
        <v>0</v>
      </c>
      <c r="G26" s="36"/>
      <c r="H26" s="27">
        <f>ROUND(F26/9*G26,0)</f>
        <v>0</v>
      </c>
      <c r="I26" s="32"/>
      <c r="J26" s="20">
        <f>ROUND(F26*(1+$F$4),2)</f>
        <v>0</v>
      </c>
      <c r="K26" s="36"/>
      <c r="L26" s="27">
        <f>ROUND(J26/9*K26,0)</f>
        <v>0</v>
      </c>
      <c r="M26" s="32"/>
      <c r="N26" s="20">
        <f>ROUND(J26*(1+$F$4),2)</f>
        <v>0</v>
      </c>
      <c r="O26" s="36"/>
      <c r="P26" s="27">
        <f>ROUND(N26/9*O26,0)</f>
        <v>0</v>
      </c>
      <c r="Q26" s="32"/>
      <c r="R26" s="20">
        <f>ROUND(N26*(1+$F$4),2)</f>
        <v>0</v>
      </c>
      <c r="S26" s="36"/>
      <c r="T26" s="27">
        <f>ROUND(R26/9*S26,0)</f>
        <v>0</v>
      </c>
      <c r="U26" s="32"/>
      <c r="V26" s="20">
        <f>ROUND(R26*(1+$F$4),2)</f>
        <v>0</v>
      </c>
      <c r="W26" s="36"/>
      <c r="X26" s="27">
        <f>ROUND(V26/9*W26,0)</f>
        <v>0</v>
      </c>
      <c r="Y26" s="32"/>
      <c r="Z26" s="20">
        <f>ROUND(D25+H26+L26+P26+T26+X26,0)</f>
        <v>0</v>
      </c>
    </row>
    <row r="27" spans="1:26" hidden="1" x14ac:dyDescent="0.25">
      <c r="A27" s="15" t="s">
        <v>64</v>
      </c>
      <c r="B27" s="34"/>
      <c r="C27" s="35"/>
      <c r="D27" s="27"/>
      <c r="E27" s="32"/>
      <c r="F27" s="20"/>
      <c r="G27" s="36"/>
      <c r="H27" s="27"/>
      <c r="I27" s="32"/>
      <c r="J27" s="20"/>
      <c r="K27" s="36"/>
      <c r="L27" s="27"/>
      <c r="M27" s="32"/>
      <c r="O27" s="36"/>
      <c r="P27" s="27"/>
      <c r="Q27" s="32"/>
      <c r="S27" s="36"/>
      <c r="T27" s="27"/>
      <c r="U27" s="32"/>
      <c r="W27" s="35"/>
      <c r="X27" s="27"/>
      <c r="Y27" s="32"/>
      <c r="Z27" s="20"/>
    </row>
    <row r="28" spans="1:26" hidden="1" x14ac:dyDescent="0.25">
      <c r="A28" s="15" t="s">
        <v>64</v>
      </c>
      <c r="B28" s="34"/>
      <c r="C28" s="35"/>
      <c r="D28" s="27"/>
      <c r="E28" s="32"/>
      <c r="F28" s="20"/>
      <c r="G28" s="36"/>
      <c r="H28" s="27"/>
      <c r="I28" s="32"/>
      <c r="J28" s="20"/>
      <c r="K28" s="36"/>
      <c r="L28" s="27"/>
      <c r="M28" s="32"/>
      <c r="O28" s="36"/>
      <c r="P28" s="27"/>
      <c r="Q28" s="32"/>
      <c r="S28" s="36"/>
      <c r="T28" s="27"/>
      <c r="U28" s="32"/>
      <c r="W28" s="35"/>
      <c r="X28" s="27"/>
      <c r="Y28" s="32"/>
      <c r="Z28" s="20"/>
    </row>
    <row r="29" spans="1:26" hidden="1" x14ac:dyDescent="0.25">
      <c r="A29" s="15" t="s">
        <v>64</v>
      </c>
      <c r="B29" s="34"/>
      <c r="C29" s="35"/>
      <c r="D29" s="27"/>
      <c r="E29" s="32"/>
      <c r="F29" s="20"/>
      <c r="G29" s="36"/>
      <c r="H29" s="27"/>
      <c r="I29" s="32"/>
      <c r="J29" s="20"/>
      <c r="K29" s="36"/>
      <c r="L29" s="27"/>
      <c r="M29" s="32"/>
      <c r="O29" s="36"/>
      <c r="P29" s="27"/>
      <c r="Q29" s="32"/>
      <c r="S29" s="36"/>
      <c r="T29" s="27"/>
      <c r="U29" s="32"/>
      <c r="W29" s="35"/>
      <c r="X29" s="27"/>
      <c r="Y29" s="32"/>
      <c r="Z29" s="20"/>
    </row>
    <row r="30" spans="1:26" hidden="1" x14ac:dyDescent="0.25">
      <c r="A30" s="15" t="s">
        <v>64</v>
      </c>
      <c r="B30" s="34"/>
      <c r="C30" s="35"/>
      <c r="D30" s="27"/>
      <c r="E30" s="32"/>
      <c r="F30" s="20"/>
      <c r="G30" s="36"/>
      <c r="H30" s="27"/>
      <c r="I30" s="32"/>
      <c r="J30" s="20"/>
      <c r="K30" s="36"/>
      <c r="L30" s="27"/>
      <c r="M30" s="32"/>
      <c r="O30" s="36"/>
      <c r="P30" s="27"/>
      <c r="Q30" s="32"/>
      <c r="S30" s="36"/>
      <c r="T30" s="27"/>
      <c r="U30" s="32"/>
      <c r="W30" s="35"/>
      <c r="X30" s="27"/>
      <c r="Y30" s="32"/>
      <c r="Z30" s="20"/>
    </row>
    <row r="31" spans="1:26" hidden="1" x14ac:dyDescent="0.25">
      <c r="A31" s="15" t="s">
        <v>64</v>
      </c>
      <c r="B31" s="34"/>
      <c r="C31" s="35"/>
      <c r="D31" s="27"/>
      <c r="E31" s="32"/>
      <c r="F31" s="20"/>
      <c r="G31" s="36"/>
      <c r="H31" s="27"/>
      <c r="I31" s="32"/>
      <c r="J31" s="20"/>
      <c r="K31" s="36"/>
      <c r="L31" s="27"/>
      <c r="M31" s="32"/>
      <c r="O31" s="36"/>
      <c r="P31" s="27"/>
      <c r="Q31" s="32"/>
      <c r="S31" s="36"/>
      <c r="T31" s="27"/>
      <c r="U31" s="32"/>
      <c r="W31" s="35"/>
      <c r="X31" s="27"/>
      <c r="Y31" s="32"/>
      <c r="Z31" s="20"/>
    </row>
    <row r="32" spans="1:26" hidden="1" x14ac:dyDescent="0.25">
      <c r="A32" s="15" t="s">
        <v>64</v>
      </c>
      <c r="B32" s="34"/>
      <c r="C32" s="35"/>
      <c r="D32" s="27"/>
      <c r="E32" s="32"/>
      <c r="F32" s="20"/>
      <c r="G32" s="36"/>
      <c r="H32" s="27"/>
      <c r="I32" s="32"/>
      <c r="J32" s="20"/>
      <c r="K32" s="36"/>
      <c r="L32" s="27"/>
      <c r="M32" s="32"/>
      <c r="O32" s="36"/>
      <c r="P32" s="27"/>
      <c r="Q32" s="32"/>
      <c r="S32" s="36"/>
      <c r="T32" s="27"/>
      <c r="U32" s="32"/>
      <c r="W32" s="35"/>
      <c r="X32" s="27"/>
      <c r="Y32" s="32"/>
      <c r="Z32" s="20"/>
    </row>
    <row r="33" spans="1:26" hidden="1" x14ac:dyDescent="0.25">
      <c r="A33" s="15" t="s">
        <v>64</v>
      </c>
      <c r="B33" s="34"/>
      <c r="C33" s="35"/>
      <c r="D33" s="27"/>
      <c r="E33" s="32"/>
      <c r="F33" s="20"/>
      <c r="G33" s="36"/>
      <c r="H33" s="27"/>
      <c r="I33" s="32"/>
      <c r="J33" s="20"/>
      <c r="K33" s="36"/>
      <c r="L33" s="27"/>
      <c r="M33" s="32"/>
      <c r="O33" s="36"/>
      <c r="P33" s="27"/>
      <c r="Q33" s="32"/>
      <c r="S33" s="36"/>
      <c r="T33" s="27"/>
      <c r="U33" s="32"/>
      <c r="W33" s="35"/>
      <c r="X33" s="27"/>
      <c r="Y33" s="32"/>
      <c r="Z33" s="20"/>
    </row>
    <row r="34" spans="1:26" hidden="1" x14ac:dyDescent="0.25">
      <c r="A34" s="15" t="s">
        <v>64</v>
      </c>
      <c r="B34" s="34"/>
      <c r="C34" s="35"/>
      <c r="D34" s="27"/>
      <c r="E34" s="32"/>
      <c r="F34" s="20"/>
      <c r="G34" s="36"/>
      <c r="H34" s="27"/>
      <c r="I34" s="32"/>
      <c r="J34" s="20"/>
      <c r="K34" s="36"/>
      <c r="L34" s="27"/>
      <c r="M34" s="32"/>
      <c r="O34" s="36"/>
      <c r="P34" s="27"/>
      <c r="Q34" s="32"/>
      <c r="S34" s="36"/>
      <c r="T34" s="27"/>
      <c r="U34" s="32"/>
      <c r="W34" s="35"/>
      <c r="X34" s="27"/>
      <c r="Y34" s="32"/>
      <c r="Z34" s="20"/>
    </row>
    <row r="35" spans="1:26" x14ac:dyDescent="0.25">
      <c r="A35" s="15" t="s">
        <v>64</v>
      </c>
      <c r="B35" s="34"/>
      <c r="C35" s="35"/>
      <c r="D35" s="27"/>
      <c r="E35" s="32"/>
      <c r="F35" s="20"/>
      <c r="G35" s="36"/>
      <c r="H35" s="27"/>
      <c r="I35" s="32"/>
      <c r="J35" s="20"/>
      <c r="K35" s="36"/>
      <c r="L35" s="27"/>
      <c r="M35" s="32"/>
      <c r="O35" s="36"/>
      <c r="P35" s="27"/>
      <c r="Q35" s="32"/>
      <c r="S35" s="36"/>
      <c r="T35" s="27"/>
      <c r="U35" s="32"/>
      <c r="W35" s="35"/>
      <c r="X35" s="27"/>
      <c r="Y35" s="32"/>
      <c r="Z35" s="20"/>
    </row>
    <row r="36" spans="1:26" x14ac:dyDescent="0.25">
      <c r="A36" s="15" t="s">
        <v>64</v>
      </c>
      <c r="B36" s="34"/>
      <c r="C36" s="26"/>
      <c r="D36" s="27">
        <f>ROUND(B36/12*C36,0)</f>
        <v>0</v>
      </c>
      <c r="E36" s="32"/>
      <c r="F36" s="20">
        <f>ROUND(B36*(1+$F$4),2)</f>
        <v>0</v>
      </c>
      <c r="G36" s="26"/>
      <c r="H36" s="27">
        <f>ROUND(F36/12*G36,0)</f>
        <v>0</v>
      </c>
      <c r="I36" s="32"/>
      <c r="J36" s="20">
        <f>ROUND(F36*(1+$F$4),2)</f>
        <v>0</v>
      </c>
      <c r="K36" s="26"/>
      <c r="L36" s="27">
        <f>ROUND(J36/12*K36,0)</f>
        <v>0</v>
      </c>
      <c r="M36" s="32"/>
      <c r="N36" s="20">
        <f>ROUND(J36*(1+$F$4),2)</f>
        <v>0</v>
      </c>
      <c r="O36" s="26"/>
      <c r="P36" s="27">
        <f>ROUND(N36/12*O36,0)</f>
        <v>0</v>
      </c>
      <c r="Q36" s="32"/>
      <c r="R36" s="20">
        <f>ROUND(N36*(1+$F$4),2)</f>
        <v>0</v>
      </c>
      <c r="S36" s="37"/>
      <c r="T36" s="27">
        <f>ROUND(R36/12*S36,0)</f>
        <v>0</v>
      </c>
      <c r="U36" s="32"/>
      <c r="V36" s="20">
        <f>ROUND(R36*(1+$F$4),2)</f>
        <v>0</v>
      </c>
      <c r="W36" s="37"/>
      <c r="X36" s="27">
        <f>ROUND(V36/12*W36,0)</f>
        <v>0</v>
      </c>
      <c r="Y36" s="32"/>
      <c r="Z36" s="20">
        <f>ROUND(D36+H36+L36+P36+T36+X36,0)</f>
        <v>0</v>
      </c>
    </row>
    <row r="37" spans="1:26" ht="3" customHeight="1" x14ac:dyDescent="0.25">
      <c r="A37" s="15"/>
      <c r="B37" s="20"/>
      <c r="C37" s="15"/>
      <c r="D37" s="29"/>
      <c r="E37" s="32"/>
      <c r="F37" s="20"/>
      <c r="G37" s="15"/>
      <c r="H37" s="29"/>
      <c r="I37" s="32"/>
      <c r="J37" s="20"/>
      <c r="K37" s="15"/>
      <c r="L37" s="29"/>
      <c r="M37" s="32"/>
      <c r="O37" s="15"/>
      <c r="P37" s="29"/>
      <c r="Q37" s="32"/>
      <c r="S37" s="15"/>
      <c r="T37" s="29"/>
      <c r="U37" s="32"/>
      <c r="W37" s="15"/>
      <c r="X37" s="29"/>
      <c r="Y37" s="32"/>
      <c r="Z37" s="29"/>
    </row>
    <row r="38" spans="1:26" x14ac:dyDescent="0.25">
      <c r="A38" s="38" t="s">
        <v>65</v>
      </c>
      <c r="B38" s="20"/>
      <c r="C38" s="15"/>
      <c r="D38" s="27">
        <f>ROUND(SUM(D26:D37),0)</f>
        <v>0</v>
      </c>
      <c r="E38" s="32"/>
      <c r="F38" s="20"/>
      <c r="G38" s="15"/>
      <c r="H38" s="27">
        <f>ROUND(SUM(H26:H37),0)</f>
        <v>0</v>
      </c>
      <c r="I38" s="32"/>
      <c r="J38" s="20"/>
      <c r="K38" s="15"/>
      <c r="L38" s="27">
        <f>ROUND(SUM(L26:L37),0)</f>
        <v>0</v>
      </c>
      <c r="M38" s="32"/>
      <c r="O38" s="15"/>
      <c r="P38" s="27">
        <f>ROUND(SUM(P26:P37),0)</f>
        <v>0</v>
      </c>
      <c r="Q38" s="32"/>
      <c r="S38" s="15"/>
      <c r="T38" s="27">
        <f>ROUND(SUM(T26:T37),0)</f>
        <v>0</v>
      </c>
      <c r="U38" s="32"/>
      <c r="W38" s="15"/>
      <c r="X38" s="27">
        <f>ROUND(SUM(X26:X37),0)</f>
        <v>0</v>
      </c>
      <c r="Y38" s="32"/>
      <c r="Z38" s="27">
        <f>ROUND(SUM(Z26:Z37),0)</f>
        <v>0</v>
      </c>
    </row>
    <row r="39" spans="1:26" ht="6" customHeight="1" x14ac:dyDescent="0.25">
      <c r="A39" s="38"/>
      <c r="B39" s="20"/>
      <c r="C39" s="15"/>
      <c r="D39" s="27"/>
      <c r="E39" s="32"/>
      <c r="F39" s="20"/>
      <c r="G39" s="15"/>
      <c r="H39" s="27"/>
      <c r="I39" s="32"/>
      <c r="J39" s="20"/>
      <c r="K39" s="15"/>
      <c r="L39" s="27"/>
      <c r="M39" s="32"/>
      <c r="O39" s="15"/>
      <c r="P39" s="27"/>
      <c r="Q39" s="32"/>
      <c r="S39" s="15"/>
      <c r="T39" s="27"/>
      <c r="U39" s="32"/>
      <c r="W39" s="15"/>
      <c r="X39" s="27"/>
      <c r="Y39" s="32"/>
      <c r="Z39" s="27"/>
    </row>
    <row r="40" spans="1:26" x14ac:dyDescent="0.25">
      <c r="A40" s="39" t="s">
        <v>66</v>
      </c>
      <c r="B40" s="33" t="s">
        <v>56</v>
      </c>
      <c r="C40" s="23" t="s">
        <v>62</v>
      </c>
      <c r="D40" s="27"/>
      <c r="E40" s="32"/>
      <c r="F40" s="33" t="s">
        <v>56</v>
      </c>
      <c r="G40" s="23" t="s">
        <v>62</v>
      </c>
      <c r="H40" s="27"/>
      <c r="I40" s="32"/>
      <c r="J40" s="23" t="s">
        <v>56</v>
      </c>
      <c r="K40" s="23" t="s">
        <v>62</v>
      </c>
      <c r="L40" s="27"/>
      <c r="M40" s="32"/>
      <c r="N40" s="23" t="s">
        <v>56</v>
      </c>
      <c r="O40" s="23" t="s">
        <v>62</v>
      </c>
      <c r="P40" s="27"/>
      <c r="Q40" s="32"/>
      <c r="R40" s="23" t="s">
        <v>56</v>
      </c>
      <c r="S40" s="23" t="s">
        <v>62</v>
      </c>
      <c r="T40" s="27"/>
      <c r="U40" s="32"/>
      <c r="V40" s="23" t="s">
        <v>56</v>
      </c>
      <c r="W40" s="23" t="s">
        <v>62</v>
      </c>
      <c r="X40" s="27"/>
      <c r="Y40" s="32"/>
      <c r="Z40" s="27"/>
    </row>
    <row r="41" spans="1:26" hidden="1" x14ac:dyDescent="0.25">
      <c r="A41" s="38" t="s">
        <v>67</v>
      </c>
      <c r="B41" s="34"/>
      <c r="C41" s="26"/>
      <c r="D41" s="27">
        <f t="shared" ref="D41:D46" si="1">ROUND(B41/12*C41,0)</f>
        <v>0</v>
      </c>
      <c r="E41" s="32"/>
      <c r="F41" s="20">
        <f>ROUND(B41*(1+$F$4),2)</f>
        <v>0</v>
      </c>
      <c r="G41" s="26"/>
      <c r="H41" s="27">
        <f t="shared" ref="H41:H46" si="2">ROUND(F41/12*G41,0)</f>
        <v>0</v>
      </c>
      <c r="I41" s="32"/>
      <c r="J41" s="20">
        <f>ROUND(F41*(1+$F$4),2)</f>
        <v>0</v>
      </c>
      <c r="K41" s="26"/>
      <c r="L41" s="27">
        <f t="shared" ref="L41:L46" si="3">ROUND(J41/12*K41,0)</f>
        <v>0</v>
      </c>
      <c r="M41" s="32"/>
      <c r="N41" s="20">
        <f>ROUND(J41*(1+$F$4),2)</f>
        <v>0</v>
      </c>
      <c r="O41" s="26"/>
      <c r="P41" s="27">
        <f t="shared" ref="P41:P46" si="4">ROUND(N41/12*O41,0)</f>
        <v>0</v>
      </c>
      <c r="Q41" s="32"/>
      <c r="R41" s="20">
        <f>ROUND(N41*(1+$F$4),2)</f>
        <v>0</v>
      </c>
      <c r="S41" s="26"/>
      <c r="T41" s="27">
        <f t="shared" ref="T41:T46" si="5">ROUND(R41/12*S41,0)</f>
        <v>0</v>
      </c>
      <c r="U41" s="32"/>
      <c r="V41" s="20">
        <f>ROUND(R41*(1+$F$4),2)</f>
        <v>0</v>
      </c>
      <c r="W41" s="26"/>
      <c r="X41" s="27">
        <f>ROUND(V41/12*W41,0)</f>
        <v>0</v>
      </c>
      <c r="Y41" s="32"/>
      <c r="Z41" s="27">
        <f>ROUND(X41/12*Y41,0)</f>
        <v>0</v>
      </c>
    </row>
    <row r="42" spans="1:26" hidden="1" x14ac:dyDescent="0.25">
      <c r="A42" s="38" t="s">
        <v>68</v>
      </c>
      <c r="B42" s="34"/>
      <c r="C42" s="26"/>
      <c r="D42" s="27">
        <f t="shared" si="1"/>
        <v>0</v>
      </c>
      <c r="E42" s="32"/>
      <c r="F42" s="20">
        <f>ROUND(B42*(1+$F$4),2)</f>
        <v>0</v>
      </c>
      <c r="G42" s="26"/>
      <c r="H42" s="27">
        <f t="shared" si="2"/>
        <v>0</v>
      </c>
      <c r="I42" s="32"/>
      <c r="J42" s="20">
        <f>ROUND(F42*(1+$F$4),2)</f>
        <v>0</v>
      </c>
      <c r="K42" s="26"/>
      <c r="L42" s="27">
        <f t="shared" si="3"/>
        <v>0</v>
      </c>
      <c r="M42" s="32"/>
      <c r="N42" s="20">
        <f>ROUND(J42*(1+$F$4),2)</f>
        <v>0</v>
      </c>
      <c r="O42" s="26"/>
      <c r="P42" s="27">
        <f t="shared" si="4"/>
        <v>0</v>
      </c>
      <c r="Q42" s="32"/>
      <c r="R42" s="20">
        <f>ROUND(N42*(1+$F$4),2)</f>
        <v>0</v>
      </c>
      <c r="S42" s="26"/>
      <c r="T42" s="27">
        <f t="shared" si="5"/>
        <v>0</v>
      </c>
      <c r="U42" s="32"/>
      <c r="V42" s="20">
        <f>ROUND(R42*(1+$F$4),2)</f>
        <v>0</v>
      </c>
      <c r="W42" s="26"/>
      <c r="X42" s="27">
        <f>ROUND(V42/12*W42,0)</f>
        <v>0</v>
      </c>
      <c r="Y42" s="32"/>
      <c r="Z42" s="27">
        <f>ROUND(X42/12*Y42,0)</f>
        <v>0</v>
      </c>
    </row>
    <row r="43" spans="1:26" hidden="1" x14ac:dyDescent="0.25">
      <c r="A43" s="38" t="s">
        <v>6</v>
      </c>
      <c r="B43" s="34"/>
      <c r="C43" s="26"/>
      <c r="D43" s="27">
        <f t="shared" si="1"/>
        <v>0</v>
      </c>
      <c r="E43" s="32"/>
      <c r="F43" s="20"/>
      <c r="G43" s="26"/>
      <c r="H43" s="27">
        <f t="shared" si="2"/>
        <v>0</v>
      </c>
      <c r="I43" s="32"/>
      <c r="J43" s="20"/>
      <c r="K43" s="26"/>
      <c r="L43" s="27">
        <f t="shared" si="3"/>
        <v>0</v>
      </c>
      <c r="M43" s="32"/>
      <c r="O43" s="26"/>
      <c r="P43" s="27">
        <f t="shared" si="4"/>
        <v>0</v>
      </c>
      <c r="Q43" s="32"/>
      <c r="S43" s="26"/>
      <c r="T43" s="27">
        <f t="shared" si="5"/>
        <v>0</v>
      </c>
      <c r="U43" s="32"/>
      <c r="W43" s="26"/>
      <c r="X43" s="27">
        <f t="shared" ref="X43:Z46" si="6">ROUND(V43/12*W43,0)</f>
        <v>0</v>
      </c>
      <c r="Y43" s="32"/>
      <c r="Z43" s="27">
        <f t="shared" si="6"/>
        <v>0</v>
      </c>
    </row>
    <row r="44" spans="1:26" hidden="1" x14ac:dyDescent="0.25">
      <c r="A44" s="38" t="s">
        <v>9</v>
      </c>
      <c r="B44" s="34"/>
      <c r="C44" s="26"/>
      <c r="D44" s="27">
        <f t="shared" si="1"/>
        <v>0</v>
      </c>
      <c r="E44" s="32"/>
      <c r="F44" s="20"/>
      <c r="G44" s="26"/>
      <c r="H44" s="27">
        <f t="shared" si="2"/>
        <v>0</v>
      </c>
      <c r="I44" s="32"/>
      <c r="J44" s="20"/>
      <c r="K44" s="26"/>
      <c r="L44" s="27">
        <f t="shared" si="3"/>
        <v>0</v>
      </c>
      <c r="M44" s="32"/>
      <c r="O44" s="26"/>
      <c r="P44" s="27">
        <f t="shared" si="4"/>
        <v>0</v>
      </c>
      <c r="Q44" s="32"/>
      <c r="S44" s="26"/>
      <c r="T44" s="27">
        <f t="shared" si="5"/>
        <v>0</v>
      </c>
      <c r="U44" s="32"/>
      <c r="W44" s="26"/>
      <c r="X44" s="27">
        <f t="shared" si="6"/>
        <v>0</v>
      </c>
      <c r="Y44" s="32"/>
      <c r="Z44" s="27">
        <f t="shared" si="6"/>
        <v>0</v>
      </c>
    </row>
    <row r="45" spans="1:26" hidden="1" x14ac:dyDescent="0.25">
      <c r="A45" s="38" t="s">
        <v>10</v>
      </c>
      <c r="B45" s="34"/>
      <c r="C45" s="26"/>
      <c r="D45" s="27">
        <f t="shared" si="1"/>
        <v>0</v>
      </c>
      <c r="E45" s="32"/>
      <c r="F45" s="20"/>
      <c r="G45" s="26"/>
      <c r="H45" s="27">
        <f t="shared" si="2"/>
        <v>0</v>
      </c>
      <c r="I45" s="32"/>
      <c r="J45" s="20"/>
      <c r="K45" s="26"/>
      <c r="L45" s="27">
        <f t="shared" si="3"/>
        <v>0</v>
      </c>
      <c r="M45" s="32"/>
      <c r="O45" s="26"/>
      <c r="P45" s="27">
        <f t="shared" si="4"/>
        <v>0</v>
      </c>
      <c r="Q45" s="32"/>
      <c r="S45" s="26"/>
      <c r="T45" s="27">
        <f t="shared" si="5"/>
        <v>0</v>
      </c>
      <c r="U45" s="32"/>
      <c r="W45" s="26"/>
      <c r="X45" s="27">
        <f t="shared" si="6"/>
        <v>0</v>
      </c>
      <c r="Y45" s="32"/>
      <c r="Z45" s="27">
        <f t="shared" si="6"/>
        <v>0</v>
      </c>
    </row>
    <row r="46" spans="1:26" hidden="1" x14ac:dyDescent="0.25">
      <c r="A46" s="38" t="s">
        <v>11</v>
      </c>
      <c r="B46" s="34"/>
      <c r="C46" s="26"/>
      <c r="D46" s="27">
        <f t="shared" si="1"/>
        <v>0</v>
      </c>
      <c r="E46" s="32"/>
      <c r="F46" s="20"/>
      <c r="G46" s="26"/>
      <c r="H46" s="27">
        <f t="shared" si="2"/>
        <v>0</v>
      </c>
      <c r="I46" s="32"/>
      <c r="J46" s="20"/>
      <c r="K46" s="26"/>
      <c r="L46" s="27">
        <f t="shared" si="3"/>
        <v>0</v>
      </c>
      <c r="M46" s="32"/>
      <c r="O46" s="26"/>
      <c r="P46" s="27">
        <f t="shared" si="4"/>
        <v>0</v>
      </c>
      <c r="Q46" s="32"/>
      <c r="S46" s="26"/>
      <c r="T46" s="27">
        <f t="shared" si="5"/>
        <v>0</v>
      </c>
      <c r="U46" s="32"/>
      <c r="W46" s="26"/>
      <c r="X46" s="27">
        <f t="shared" si="6"/>
        <v>0</v>
      </c>
      <c r="Y46" s="32"/>
      <c r="Z46" s="27">
        <f t="shared" si="6"/>
        <v>0</v>
      </c>
    </row>
    <row r="47" spans="1:26" hidden="1" x14ac:dyDescent="0.25">
      <c r="A47" s="38" t="s">
        <v>20</v>
      </c>
      <c r="B47" s="34"/>
      <c r="C47" s="26"/>
      <c r="D47" s="27"/>
      <c r="E47" s="32"/>
      <c r="F47" s="20"/>
      <c r="G47" s="26"/>
      <c r="H47" s="27"/>
      <c r="I47" s="32"/>
      <c r="J47" s="20"/>
      <c r="K47" s="26"/>
      <c r="L47" s="27"/>
      <c r="M47" s="32"/>
      <c r="O47" s="26"/>
      <c r="P47" s="27"/>
      <c r="Q47" s="32"/>
      <c r="S47" s="26"/>
      <c r="T47" s="27"/>
      <c r="U47" s="32"/>
      <c r="W47" s="26"/>
      <c r="X47" s="27"/>
      <c r="Y47" s="32"/>
      <c r="Z47" s="27"/>
    </row>
    <row r="48" spans="1:26" hidden="1" x14ac:dyDescent="0.25">
      <c r="A48" s="38" t="s">
        <v>21</v>
      </c>
      <c r="B48" s="34"/>
      <c r="C48" s="26"/>
      <c r="D48" s="27"/>
      <c r="E48" s="32"/>
      <c r="F48" s="20"/>
      <c r="G48" s="26"/>
      <c r="H48" s="27"/>
      <c r="I48" s="32"/>
      <c r="J48" s="20"/>
      <c r="K48" s="26"/>
      <c r="L48" s="27"/>
      <c r="M48" s="32"/>
      <c r="O48" s="26"/>
      <c r="P48" s="27"/>
      <c r="Q48" s="32"/>
      <c r="S48" s="26"/>
      <c r="T48" s="27"/>
      <c r="U48" s="32"/>
      <c r="W48" s="26"/>
      <c r="X48" s="27"/>
      <c r="Y48" s="32"/>
      <c r="Z48" s="27"/>
    </row>
    <row r="49" spans="1:26" x14ac:dyDescent="0.25">
      <c r="A49" s="38" t="s">
        <v>22</v>
      </c>
      <c r="B49" s="34"/>
      <c r="C49" s="26"/>
      <c r="D49" s="27"/>
      <c r="E49" s="32"/>
      <c r="F49" s="20"/>
      <c r="G49" s="26"/>
      <c r="H49" s="27"/>
      <c r="I49" s="32"/>
      <c r="J49" s="20"/>
      <c r="K49" s="26"/>
      <c r="L49" s="27"/>
      <c r="M49" s="32"/>
      <c r="O49" s="26"/>
      <c r="P49" s="27"/>
      <c r="Q49" s="32"/>
      <c r="S49" s="26"/>
      <c r="T49" s="27"/>
      <c r="U49" s="32"/>
      <c r="W49" s="26"/>
      <c r="X49" s="27"/>
      <c r="Y49" s="32"/>
      <c r="Z49" s="27"/>
    </row>
    <row r="50" spans="1:26" ht="3" customHeight="1" x14ac:dyDescent="0.25">
      <c r="A50" s="38"/>
      <c r="B50" s="20"/>
      <c r="C50" s="15"/>
      <c r="D50" s="29"/>
      <c r="E50" s="32"/>
      <c r="F50" s="20"/>
      <c r="G50" s="15"/>
      <c r="H50" s="29"/>
      <c r="I50" s="32"/>
      <c r="J50" s="20"/>
      <c r="K50" s="15"/>
      <c r="L50" s="29"/>
      <c r="M50" s="32"/>
      <c r="O50" s="15"/>
      <c r="P50" s="29"/>
      <c r="Q50" s="32"/>
      <c r="S50" s="15"/>
      <c r="T50" s="29"/>
      <c r="U50" s="32"/>
      <c r="W50" s="15"/>
      <c r="X50" s="29"/>
      <c r="Y50" s="32"/>
      <c r="Z50" s="29"/>
    </row>
    <row r="51" spans="1:26" x14ac:dyDescent="0.25">
      <c r="A51" s="38" t="s">
        <v>69</v>
      </c>
      <c r="B51" s="20"/>
      <c r="C51" s="15"/>
      <c r="D51" s="27">
        <f>ROUND(SUM(D41:D50),0)</f>
        <v>0</v>
      </c>
      <c r="E51" s="32"/>
      <c r="F51" s="20"/>
      <c r="G51" s="15"/>
      <c r="H51" s="27">
        <f>ROUND(SUM(H41:H50),0)</f>
        <v>0</v>
      </c>
      <c r="I51" s="32"/>
      <c r="J51" s="20"/>
      <c r="K51" s="15"/>
      <c r="L51" s="27">
        <f>ROUND(SUM(L41:L50),0)</f>
        <v>0</v>
      </c>
      <c r="M51" s="32"/>
      <c r="O51" s="15"/>
      <c r="P51" s="27">
        <f>ROUND(SUM(P41:P50),0)</f>
        <v>0</v>
      </c>
      <c r="Q51" s="32"/>
      <c r="S51" s="15"/>
      <c r="T51" s="27">
        <f>ROUND(SUM(T41:T50),0)</f>
        <v>0</v>
      </c>
      <c r="U51" s="32"/>
      <c r="W51" s="15"/>
      <c r="X51" s="27">
        <f>ROUND(SUM(X41:X50),0)</f>
        <v>0</v>
      </c>
      <c r="Y51" s="32"/>
      <c r="Z51" s="27">
        <f>ROUND(SUM(Z41:Z50),0)</f>
        <v>0</v>
      </c>
    </row>
    <row r="52" spans="1:26" ht="6" customHeight="1" x14ac:dyDescent="0.25">
      <c r="A52" s="38"/>
      <c r="B52" s="20"/>
      <c r="C52" s="15"/>
      <c r="D52" s="27"/>
      <c r="E52" s="32"/>
      <c r="F52" s="20"/>
      <c r="G52" s="15"/>
      <c r="H52" s="27"/>
      <c r="I52" s="32"/>
      <c r="J52" s="20"/>
      <c r="K52" s="15"/>
      <c r="L52" s="27"/>
      <c r="M52" s="32"/>
      <c r="O52" s="15"/>
      <c r="P52" s="27"/>
      <c r="Q52" s="32"/>
      <c r="S52" s="15"/>
      <c r="T52" s="27"/>
      <c r="U52" s="32"/>
      <c r="W52" s="15"/>
      <c r="X52" s="27"/>
      <c r="Y52" s="32"/>
      <c r="Z52" s="27"/>
    </row>
    <row r="53" spans="1:26" x14ac:dyDescent="0.25">
      <c r="A53" s="39" t="s">
        <v>70</v>
      </c>
      <c r="B53" s="33" t="s">
        <v>56</v>
      </c>
      <c r="C53" s="23" t="s">
        <v>62</v>
      </c>
      <c r="D53" s="27"/>
      <c r="E53" s="32"/>
      <c r="F53" s="33" t="s">
        <v>56</v>
      </c>
      <c r="G53" s="23" t="s">
        <v>62</v>
      </c>
      <c r="H53" s="27"/>
      <c r="I53" s="32"/>
      <c r="J53" s="23" t="s">
        <v>56</v>
      </c>
      <c r="K53" s="23" t="s">
        <v>62</v>
      </c>
      <c r="L53" s="27"/>
      <c r="M53" s="32"/>
      <c r="N53" s="23" t="s">
        <v>56</v>
      </c>
      <c r="O53" s="23" t="s">
        <v>62</v>
      </c>
      <c r="P53" s="27"/>
      <c r="Q53" s="32"/>
      <c r="R53" s="23" t="s">
        <v>56</v>
      </c>
      <c r="S53" s="23" t="s">
        <v>62</v>
      </c>
      <c r="T53" s="27"/>
      <c r="U53" s="32"/>
      <c r="V53" s="23" t="s">
        <v>56</v>
      </c>
      <c r="W53" s="23" t="s">
        <v>62</v>
      </c>
      <c r="X53" s="27"/>
      <c r="Y53" s="32"/>
      <c r="Z53" s="27"/>
    </row>
    <row r="54" spans="1:26" hidden="1" x14ac:dyDescent="0.25">
      <c r="A54" s="38" t="s">
        <v>71</v>
      </c>
      <c r="B54" s="34"/>
      <c r="C54" s="26"/>
      <c r="D54" s="27">
        <f>ROUND(B54/12*C54,0)</f>
        <v>0</v>
      </c>
      <c r="E54" s="32"/>
      <c r="F54" s="20">
        <f>ROUND(B54*(1+$F$4),2)</f>
        <v>0</v>
      </c>
      <c r="G54" s="26"/>
      <c r="H54" s="27">
        <f>ROUND(F54/12*G54,0)</f>
        <v>0</v>
      </c>
      <c r="I54" s="32"/>
      <c r="J54" s="20">
        <f>ROUND(F54*(1+$F$4),2)</f>
        <v>0</v>
      </c>
      <c r="K54" s="26"/>
      <c r="L54" s="27">
        <f>ROUND(J54/12*K54,0)</f>
        <v>0</v>
      </c>
      <c r="M54" s="32"/>
      <c r="N54" s="20">
        <f>ROUND(J54*(1+$F$4),2)</f>
        <v>0</v>
      </c>
      <c r="O54" s="26"/>
      <c r="P54" s="27">
        <f>ROUND(N54/12*O54,0)</f>
        <v>0</v>
      </c>
      <c r="Q54" s="32"/>
      <c r="R54" s="20">
        <f>ROUND(N54*(1+$F$4),2)</f>
        <v>0</v>
      </c>
      <c r="S54" s="26"/>
      <c r="T54" s="27">
        <f>ROUND(R54/12*S54,0)</f>
        <v>0</v>
      </c>
      <c r="U54" s="32"/>
      <c r="V54" s="20">
        <f>ROUND(R54*(1+$F$4),2)</f>
        <v>0</v>
      </c>
      <c r="W54" s="26"/>
      <c r="X54" s="27">
        <f>ROUND(V54/12*W54,0)</f>
        <v>0</v>
      </c>
      <c r="Y54" s="32"/>
      <c r="Z54" s="27">
        <f>ROUND(X54/12*Y54,0)</f>
        <v>0</v>
      </c>
    </row>
    <row r="55" spans="1:26" hidden="1" x14ac:dyDescent="0.25">
      <c r="A55" s="38" t="s">
        <v>72</v>
      </c>
      <c r="B55" s="34"/>
      <c r="C55" s="26"/>
      <c r="D55" s="27">
        <f>ROUND(B55/12*C55,0)</f>
        <v>0</v>
      </c>
      <c r="E55" s="32"/>
      <c r="F55" s="20">
        <f>ROUND(B55*(1+$F$4),2)</f>
        <v>0</v>
      </c>
      <c r="G55" s="26"/>
      <c r="H55" s="27">
        <f>ROUND(F55/12*G55,0)</f>
        <v>0</v>
      </c>
      <c r="I55" s="32"/>
      <c r="J55" s="20">
        <f>ROUND(F55*(1+$F$4),2)</f>
        <v>0</v>
      </c>
      <c r="K55" s="26"/>
      <c r="L55" s="27">
        <f>ROUND(J55/12*K55,0)</f>
        <v>0</v>
      </c>
      <c r="M55" s="32"/>
      <c r="N55" s="20">
        <f>ROUND(J55*(1+$F$4),2)</f>
        <v>0</v>
      </c>
      <c r="O55" s="26"/>
      <c r="P55" s="27">
        <f>ROUND(N55/12*O55,0)</f>
        <v>0</v>
      </c>
      <c r="Q55" s="32"/>
      <c r="R55" s="20">
        <f>ROUND(N55*(1+$F$4),2)</f>
        <v>0</v>
      </c>
      <c r="S55" s="26"/>
      <c r="T55" s="27">
        <f>ROUND(R55/12*S55,0)</f>
        <v>0</v>
      </c>
      <c r="U55" s="32"/>
      <c r="V55" s="20">
        <f>ROUND(R55*(1+$F$4),2)</f>
        <v>0</v>
      </c>
      <c r="W55" s="26"/>
      <c r="X55" s="27">
        <f>ROUND(V55/12*W55,0)</f>
        <v>0</v>
      </c>
      <c r="Y55" s="32"/>
      <c r="Z55" s="27">
        <f>ROUND(X55/12*Y55,0)</f>
        <v>0</v>
      </c>
    </row>
    <row r="56" spans="1:26" hidden="1" x14ac:dyDescent="0.25">
      <c r="A56" s="38" t="s">
        <v>12</v>
      </c>
      <c r="B56" s="34"/>
      <c r="C56" s="26"/>
      <c r="D56" s="27">
        <f t="shared" ref="D56:D63" si="7">ROUND(B56/12*C56,0)</f>
        <v>0</v>
      </c>
      <c r="E56" s="32"/>
      <c r="F56" s="20"/>
      <c r="G56" s="26"/>
      <c r="H56" s="27">
        <f t="shared" ref="H56:H63" si="8">ROUND(F56/12*G56,0)</f>
        <v>0</v>
      </c>
      <c r="I56" s="32"/>
      <c r="J56" s="20"/>
      <c r="K56" s="26"/>
      <c r="L56" s="27">
        <f t="shared" ref="L56:L63" si="9">ROUND(J56/12*K56,0)</f>
        <v>0</v>
      </c>
      <c r="M56" s="32"/>
      <c r="O56" s="26"/>
      <c r="P56" s="27">
        <f t="shared" ref="P56:P63" si="10">ROUND(N56/12*O56,0)</f>
        <v>0</v>
      </c>
      <c r="Q56" s="32"/>
      <c r="S56" s="26"/>
      <c r="T56" s="27">
        <f t="shared" ref="T56:T63" si="11">ROUND(R56/12*S56,0)</f>
        <v>0</v>
      </c>
      <c r="U56" s="32"/>
      <c r="W56" s="26"/>
      <c r="X56" s="27">
        <f t="shared" ref="X56:Z63" si="12">ROUND(V56/12*W56,0)</f>
        <v>0</v>
      </c>
      <c r="Y56" s="32"/>
      <c r="Z56" s="27">
        <f t="shared" si="12"/>
        <v>0</v>
      </c>
    </row>
    <row r="57" spans="1:26" hidden="1" x14ac:dyDescent="0.25">
      <c r="A57" s="38" t="s">
        <v>13</v>
      </c>
      <c r="B57" s="34"/>
      <c r="C57" s="26"/>
      <c r="D57" s="27">
        <f t="shared" si="7"/>
        <v>0</v>
      </c>
      <c r="E57" s="32"/>
      <c r="F57" s="20"/>
      <c r="G57" s="26"/>
      <c r="H57" s="27">
        <f t="shared" si="8"/>
        <v>0</v>
      </c>
      <c r="I57" s="32"/>
      <c r="J57" s="20"/>
      <c r="K57" s="26"/>
      <c r="L57" s="27">
        <f t="shared" si="9"/>
        <v>0</v>
      </c>
      <c r="M57" s="32"/>
      <c r="O57" s="26"/>
      <c r="P57" s="27">
        <f t="shared" si="10"/>
        <v>0</v>
      </c>
      <c r="Q57" s="32"/>
      <c r="S57" s="26"/>
      <c r="T57" s="27">
        <f t="shared" si="11"/>
        <v>0</v>
      </c>
      <c r="U57" s="32"/>
      <c r="W57" s="26"/>
      <c r="X57" s="27">
        <f t="shared" si="12"/>
        <v>0</v>
      </c>
      <c r="Y57" s="32"/>
      <c r="Z57" s="27">
        <f t="shared" si="12"/>
        <v>0</v>
      </c>
    </row>
    <row r="58" spans="1:26" hidden="1" x14ac:dyDescent="0.25">
      <c r="A58" s="38" t="s">
        <v>14</v>
      </c>
      <c r="B58" s="34"/>
      <c r="C58" s="26"/>
      <c r="D58" s="27">
        <f t="shared" si="7"/>
        <v>0</v>
      </c>
      <c r="E58" s="32"/>
      <c r="F58" s="20"/>
      <c r="G58" s="26"/>
      <c r="H58" s="27">
        <f t="shared" si="8"/>
        <v>0</v>
      </c>
      <c r="I58" s="32"/>
      <c r="J58" s="20"/>
      <c r="K58" s="26"/>
      <c r="L58" s="27">
        <f t="shared" si="9"/>
        <v>0</v>
      </c>
      <c r="M58" s="32"/>
      <c r="O58" s="26"/>
      <c r="P58" s="27">
        <f t="shared" si="10"/>
        <v>0</v>
      </c>
      <c r="Q58" s="32"/>
      <c r="S58" s="26"/>
      <c r="T58" s="27">
        <f t="shared" si="11"/>
        <v>0</v>
      </c>
      <c r="U58" s="32"/>
      <c r="W58" s="26"/>
      <c r="X58" s="27">
        <f t="shared" si="12"/>
        <v>0</v>
      </c>
      <c r="Y58" s="32"/>
      <c r="Z58" s="27">
        <f t="shared" si="12"/>
        <v>0</v>
      </c>
    </row>
    <row r="59" spans="1:26" hidden="1" x14ac:dyDescent="0.25">
      <c r="A59" s="38" t="s">
        <v>15</v>
      </c>
      <c r="B59" s="34"/>
      <c r="C59" s="26"/>
      <c r="D59" s="27">
        <f t="shared" si="7"/>
        <v>0</v>
      </c>
      <c r="E59" s="32"/>
      <c r="F59" s="20"/>
      <c r="G59" s="26"/>
      <c r="H59" s="27">
        <f t="shared" si="8"/>
        <v>0</v>
      </c>
      <c r="I59" s="32"/>
      <c r="J59" s="20"/>
      <c r="K59" s="26"/>
      <c r="L59" s="27">
        <f t="shared" si="9"/>
        <v>0</v>
      </c>
      <c r="M59" s="32"/>
      <c r="O59" s="26"/>
      <c r="P59" s="27">
        <f t="shared" si="10"/>
        <v>0</v>
      </c>
      <c r="Q59" s="32"/>
      <c r="S59" s="26"/>
      <c r="T59" s="27">
        <f t="shared" si="11"/>
        <v>0</v>
      </c>
      <c r="U59" s="32"/>
      <c r="W59" s="26"/>
      <c r="X59" s="27">
        <f t="shared" si="12"/>
        <v>0</v>
      </c>
      <c r="Y59" s="32"/>
      <c r="Z59" s="27">
        <f t="shared" si="12"/>
        <v>0</v>
      </c>
    </row>
    <row r="60" spans="1:26" hidden="1" x14ac:dyDescent="0.25">
      <c r="A60" s="38" t="s">
        <v>16</v>
      </c>
      <c r="B60" s="34"/>
      <c r="C60" s="26"/>
      <c r="D60" s="27">
        <f t="shared" si="7"/>
        <v>0</v>
      </c>
      <c r="E60" s="32"/>
      <c r="F60" s="20"/>
      <c r="G60" s="26"/>
      <c r="H60" s="27">
        <f t="shared" si="8"/>
        <v>0</v>
      </c>
      <c r="I60" s="32"/>
      <c r="J60" s="20"/>
      <c r="K60" s="26"/>
      <c r="L60" s="27">
        <f t="shared" si="9"/>
        <v>0</v>
      </c>
      <c r="M60" s="32"/>
      <c r="O60" s="26"/>
      <c r="P60" s="27">
        <f t="shared" si="10"/>
        <v>0</v>
      </c>
      <c r="Q60" s="32"/>
      <c r="S60" s="26"/>
      <c r="T60" s="27">
        <f t="shared" si="11"/>
        <v>0</v>
      </c>
      <c r="U60" s="32"/>
      <c r="W60" s="26"/>
      <c r="X60" s="27">
        <f t="shared" si="12"/>
        <v>0</v>
      </c>
      <c r="Y60" s="32"/>
      <c r="Z60" s="27">
        <f t="shared" si="12"/>
        <v>0</v>
      </c>
    </row>
    <row r="61" spans="1:26" hidden="1" x14ac:dyDescent="0.25">
      <c r="A61" s="38" t="s">
        <v>17</v>
      </c>
      <c r="B61" s="34"/>
      <c r="C61" s="26"/>
      <c r="D61" s="27">
        <f t="shared" si="7"/>
        <v>0</v>
      </c>
      <c r="E61" s="32"/>
      <c r="F61" s="20"/>
      <c r="G61" s="26"/>
      <c r="H61" s="27">
        <f t="shared" si="8"/>
        <v>0</v>
      </c>
      <c r="I61" s="32"/>
      <c r="J61" s="20"/>
      <c r="K61" s="26"/>
      <c r="L61" s="27">
        <f t="shared" si="9"/>
        <v>0</v>
      </c>
      <c r="M61" s="32"/>
      <c r="O61" s="26"/>
      <c r="P61" s="27">
        <f t="shared" si="10"/>
        <v>0</v>
      </c>
      <c r="Q61" s="32"/>
      <c r="S61" s="26"/>
      <c r="T61" s="27">
        <f t="shared" si="11"/>
        <v>0</v>
      </c>
      <c r="U61" s="32"/>
      <c r="W61" s="26"/>
      <c r="X61" s="27">
        <f t="shared" si="12"/>
        <v>0</v>
      </c>
      <c r="Y61" s="32"/>
      <c r="Z61" s="27">
        <f t="shared" si="12"/>
        <v>0</v>
      </c>
    </row>
    <row r="62" spans="1:26" x14ac:dyDescent="0.25">
      <c r="A62" s="38" t="s">
        <v>18</v>
      </c>
      <c r="B62" s="34"/>
      <c r="C62" s="26"/>
      <c r="D62" s="27">
        <f t="shared" si="7"/>
        <v>0</v>
      </c>
      <c r="E62" s="32"/>
      <c r="F62" s="20"/>
      <c r="G62" s="26"/>
      <c r="H62" s="27">
        <f t="shared" si="8"/>
        <v>0</v>
      </c>
      <c r="I62" s="32"/>
      <c r="J62" s="20"/>
      <c r="K62" s="26"/>
      <c r="L62" s="27">
        <f t="shared" si="9"/>
        <v>0</v>
      </c>
      <c r="M62" s="32"/>
      <c r="O62" s="26"/>
      <c r="P62" s="27">
        <f t="shared" si="10"/>
        <v>0</v>
      </c>
      <c r="Q62" s="32"/>
      <c r="S62" s="26"/>
      <c r="T62" s="27">
        <f t="shared" si="11"/>
        <v>0</v>
      </c>
      <c r="U62" s="32"/>
      <c r="W62" s="26"/>
      <c r="X62" s="27">
        <f t="shared" si="12"/>
        <v>0</v>
      </c>
      <c r="Y62" s="32"/>
      <c r="Z62" s="27">
        <f t="shared" si="12"/>
        <v>0</v>
      </c>
    </row>
    <row r="63" spans="1:26" x14ac:dyDescent="0.25">
      <c r="A63" s="38" t="s">
        <v>19</v>
      </c>
      <c r="B63" s="34"/>
      <c r="C63" s="26"/>
      <c r="D63" s="27">
        <f t="shared" si="7"/>
        <v>0</v>
      </c>
      <c r="E63" s="32"/>
      <c r="F63" s="20"/>
      <c r="G63" s="26"/>
      <c r="H63" s="27">
        <f t="shared" si="8"/>
        <v>0</v>
      </c>
      <c r="I63" s="32"/>
      <c r="J63" s="20"/>
      <c r="K63" s="26"/>
      <c r="L63" s="27">
        <f t="shared" si="9"/>
        <v>0</v>
      </c>
      <c r="M63" s="32"/>
      <c r="O63" s="26"/>
      <c r="P63" s="27">
        <f t="shared" si="10"/>
        <v>0</v>
      </c>
      <c r="Q63" s="32"/>
      <c r="S63" s="26"/>
      <c r="T63" s="27">
        <f t="shared" si="11"/>
        <v>0</v>
      </c>
      <c r="U63" s="32"/>
      <c r="W63" s="26"/>
      <c r="X63" s="27">
        <f t="shared" si="12"/>
        <v>0</v>
      </c>
      <c r="Y63" s="32"/>
      <c r="Z63" s="27">
        <f t="shared" si="12"/>
        <v>0</v>
      </c>
    </row>
    <row r="64" spans="1:26" ht="3" customHeight="1" x14ac:dyDescent="0.25">
      <c r="A64" s="38"/>
      <c r="B64" s="20"/>
      <c r="C64" s="15"/>
      <c r="D64" s="29"/>
      <c r="E64" s="32"/>
      <c r="G64" s="15"/>
      <c r="H64" s="29"/>
      <c r="I64" s="32"/>
      <c r="J64" s="20"/>
      <c r="K64" s="15"/>
      <c r="L64" s="29"/>
      <c r="M64" s="32"/>
      <c r="O64" s="15"/>
      <c r="P64" s="29"/>
      <c r="Q64" s="32"/>
      <c r="S64" s="15"/>
      <c r="T64" s="29"/>
      <c r="U64" s="32"/>
      <c r="W64" s="15"/>
      <c r="X64" s="29"/>
      <c r="Y64" s="32"/>
      <c r="Z64" s="29"/>
    </row>
    <row r="65" spans="1:26" x14ac:dyDescent="0.25">
      <c r="A65" s="38" t="s">
        <v>73</v>
      </c>
      <c r="B65" s="20"/>
      <c r="C65" s="15"/>
      <c r="D65" s="27">
        <f>ROUND(SUM(D54:D64),0)</f>
        <v>0</v>
      </c>
      <c r="E65" s="32"/>
      <c r="G65" s="15"/>
      <c r="H65" s="27">
        <f>ROUND(SUM(H54:H64),0)</f>
        <v>0</v>
      </c>
      <c r="I65" s="32"/>
      <c r="J65" s="20"/>
      <c r="K65" s="15"/>
      <c r="L65" s="27">
        <f>ROUND(SUM(L54:L64),0)</f>
        <v>0</v>
      </c>
      <c r="M65" s="32"/>
      <c r="O65" s="15"/>
      <c r="P65" s="27">
        <f>ROUND(SUM(P54:P64),0)</f>
        <v>0</v>
      </c>
      <c r="Q65" s="32"/>
      <c r="S65" s="15"/>
      <c r="T65" s="27">
        <f>ROUND(SUM(T54:T64),0)</f>
        <v>0</v>
      </c>
      <c r="U65" s="32"/>
      <c r="W65" s="15"/>
      <c r="X65" s="27">
        <f>ROUND(SUM(X54:X64),0)</f>
        <v>0</v>
      </c>
      <c r="Y65" s="32"/>
      <c r="Z65" s="27">
        <f>ROUND(SUM(Z54:Z64),0)</f>
        <v>0</v>
      </c>
    </row>
    <row r="66" spans="1:26" ht="6" customHeight="1" x14ac:dyDescent="0.25">
      <c r="A66" s="38"/>
      <c r="B66" s="20"/>
      <c r="C66" s="15"/>
      <c r="D66" s="27"/>
      <c r="E66" s="32"/>
      <c r="G66" s="15"/>
      <c r="H66" s="27"/>
      <c r="I66" s="32"/>
      <c r="J66" s="20"/>
      <c r="K66" s="15"/>
      <c r="L66" s="27"/>
      <c r="M66" s="32"/>
      <c r="O66" s="15"/>
      <c r="P66" s="27"/>
      <c r="Q66" s="32"/>
      <c r="S66" s="15"/>
      <c r="T66" s="27"/>
      <c r="U66" s="32"/>
      <c r="W66" s="15"/>
      <c r="X66" s="27"/>
      <c r="Y66" s="32"/>
      <c r="Z66" s="27"/>
    </row>
    <row r="67" spans="1:26" x14ac:dyDescent="0.25">
      <c r="A67" s="22" t="s">
        <v>74</v>
      </c>
      <c r="B67" s="33" t="s">
        <v>75</v>
      </c>
      <c r="C67" s="40" t="s">
        <v>62</v>
      </c>
      <c r="D67" s="27"/>
      <c r="E67" s="32"/>
      <c r="F67" s="33" t="s">
        <v>75</v>
      </c>
      <c r="G67" s="40" t="s">
        <v>62</v>
      </c>
      <c r="I67" s="32"/>
      <c r="J67" s="33" t="s">
        <v>75</v>
      </c>
      <c r="K67" s="40" t="s">
        <v>62</v>
      </c>
      <c r="L67" s="27"/>
      <c r="M67" s="32"/>
      <c r="N67" s="33" t="s">
        <v>75</v>
      </c>
      <c r="O67" s="40" t="s">
        <v>62</v>
      </c>
      <c r="P67" s="27"/>
      <c r="Q67" s="32"/>
      <c r="R67" s="33" t="s">
        <v>75</v>
      </c>
      <c r="S67" s="40" t="s">
        <v>62</v>
      </c>
      <c r="T67" s="27"/>
      <c r="U67" s="32"/>
      <c r="V67" s="33" t="s">
        <v>75</v>
      </c>
      <c r="W67" s="40" t="s">
        <v>62</v>
      </c>
      <c r="X67" s="27"/>
      <c r="Y67" s="32"/>
      <c r="Z67" s="20"/>
    </row>
    <row r="68" spans="1:26" x14ac:dyDescent="0.25">
      <c r="A68" s="3" t="s">
        <v>76</v>
      </c>
      <c r="B68" s="41"/>
      <c r="C68" s="42"/>
      <c r="D68" s="43">
        <f>ROUND(B68*C68,0)</f>
        <v>0</v>
      </c>
      <c r="E68" s="32"/>
      <c r="F68" s="44">
        <v>0</v>
      </c>
      <c r="G68" s="42"/>
      <c r="H68" s="43">
        <f>ROUND(F68*G68,0)</f>
        <v>0</v>
      </c>
      <c r="I68" s="32"/>
      <c r="J68" s="44">
        <f>ROUND(F68*(1+$F$4),2)</f>
        <v>0</v>
      </c>
      <c r="K68" s="42"/>
      <c r="L68" s="43">
        <f>ROUND(J68*K68,0)</f>
        <v>0</v>
      </c>
      <c r="M68" s="32"/>
      <c r="N68" s="44">
        <f>ROUND(J68*(1+$F$4),2)</f>
        <v>0</v>
      </c>
      <c r="O68" s="42"/>
      <c r="P68" s="43">
        <f>ROUND(N68*O68,0)</f>
        <v>0</v>
      </c>
      <c r="Q68" s="32"/>
      <c r="R68" s="44">
        <f>ROUND(N68*(1+$F$4),2)</f>
        <v>0</v>
      </c>
      <c r="S68" s="42"/>
      <c r="T68" s="43">
        <f>ROUND(R68*S68,0)</f>
        <v>0</v>
      </c>
      <c r="U68" s="32"/>
      <c r="V68" s="44">
        <f>ROUND(R68*(1+$F$4),2)</f>
        <v>0</v>
      </c>
      <c r="W68" s="42"/>
      <c r="X68" s="43">
        <f>ROUND(V68*W68,0)</f>
        <v>0</v>
      </c>
      <c r="Y68" s="32"/>
      <c r="Z68" s="20">
        <f>ROUND(D68+H68+L68+P68+T68+X68,0)</f>
        <v>0</v>
      </c>
    </row>
    <row r="69" spans="1:26" x14ac:dyDescent="0.25">
      <c r="A69" s="3" t="s">
        <v>77</v>
      </c>
      <c r="B69" s="41"/>
      <c r="C69" s="42"/>
      <c r="D69" s="43">
        <f>ROUND(B69*C69,0)</f>
        <v>0</v>
      </c>
      <c r="E69" s="32"/>
      <c r="F69" s="44">
        <f>ROUND(B69*(1+$F$4),2)</f>
        <v>0</v>
      </c>
      <c r="G69" s="42"/>
      <c r="H69" s="43">
        <f>ROUND(F69*G69,0)</f>
        <v>0</v>
      </c>
      <c r="I69" s="32"/>
      <c r="J69" s="44">
        <f>ROUND(F69*(1+$F$4),2)</f>
        <v>0</v>
      </c>
      <c r="K69" s="42"/>
      <c r="L69" s="43">
        <f>ROUND(J69*K69,0)</f>
        <v>0</v>
      </c>
      <c r="M69" s="32"/>
      <c r="N69" s="44">
        <f>ROUND(J69*(1+$F$4),2)</f>
        <v>0</v>
      </c>
      <c r="O69" s="42"/>
      <c r="P69" s="43">
        <f>ROUND(N69*O69,0)</f>
        <v>0</v>
      </c>
      <c r="Q69" s="32"/>
      <c r="R69" s="44">
        <f>ROUND(N69*(1+$F$4),2)</f>
        <v>0</v>
      </c>
      <c r="S69" s="42"/>
      <c r="T69" s="43">
        <f>ROUND(R69*S69,0)</f>
        <v>0</v>
      </c>
      <c r="U69" s="32"/>
      <c r="V69" s="44">
        <f>ROUND(R69*(1+$F$4),2)</f>
        <v>0</v>
      </c>
      <c r="W69" s="42"/>
      <c r="X69" s="43">
        <f>ROUND(V69*W69,0)</f>
        <v>0</v>
      </c>
      <c r="Y69" s="32"/>
      <c r="Z69" s="20">
        <f>ROUND(D69+H69+L69+P69+T69+X69,0)</f>
        <v>0</v>
      </c>
    </row>
    <row r="70" spans="1:26" ht="3" customHeight="1" x14ac:dyDescent="0.25">
      <c r="B70" s="33"/>
      <c r="C70" s="40"/>
      <c r="D70" s="29"/>
      <c r="E70" s="32"/>
      <c r="F70" s="33"/>
      <c r="G70" s="40"/>
      <c r="H70" s="29"/>
      <c r="I70" s="32"/>
      <c r="J70" s="33"/>
      <c r="K70" s="40"/>
      <c r="L70" s="29"/>
      <c r="M70" s="32"/>
      <c r="N70" s="33"/>
      <c r="O70" s="40"/>
      <c r="P70" s="29"/>
      <c r="Q70" s="32"/>
      <c r="R70" s="33"/>
      <c r="S70" s="40"/>
      <c r="T70" s="29"/>
      <c r="U70" s="32"/>
      <c r="V70" s="33"/>
      <c r="W70" s="40"/>
      <c r="X70" s="29"/>
      <c r="Y70" s="32"/>
      <c r="Z70" s="29"/>
    </row>
    <row r="71" spans="1:26" x14ac:dyDescent="0.25">
      <c r="A71" s="3" t="s">
        <v>78</v>
      </c>
      <c r="B71" s="44"/>
      <c r="C71" s="45"/>
      <c r="D71" s="27">
        <f>ROUND(SUM(D68:D70),0)</f>
        <v>0</v>
      </c>
      <c r="E71" s="32"/>
      <c r="G71" s="15"/>
      <c r="H71" s="27">
        <f>ROUND(SUM(H68:H70),0)</f>
        <v>0</v>
      </c>
      <c r="I71" s="32"/>
      <c r="J71" s="20"/>
      <c r="K71" s="15"/>
      <c r="L71" s="27">
        <f>ROUND(SUM(L68:L70),0)</f>
        <v>0</v>
      </c>
      <c r="M71" s="32"/>
      <c r="O71" s="15"/>
      <c r="P71" s="27">
        <f>ROUND(SUM(P68:P70),0)</f>
        <v>0</v>
      </c>
      <c r="Q71" s="32"/>
      <c r="S71" s="15"/>
      <c r="T71" s="27">
        <f>ROUND(SUM(T68:T70),0)</f>
        <v>0</v>
      </c>
      <c r="U71" s="32"/>
      <c r="W71" s="15"/>
      <c r="X71" s="27">
        <f>ROUND(SUM(X68:X70),0)</f>
        <v>0</v>
      </c>
      <c r="Y71" s="32"/>
      <c r="Z71" s="27">
        <f>ROUND(SUM(Z68:Z70),0)</f>
        <v>0</v>
      </c>
    </row>
    <row r="72" spans="1:26" ht="6" customHeight="1" x14ac:dyDescent="0.25">
      <c r="B72" s="44"/>
      <c r="C72" s="45"/>
      <c r="D72" s="27"/>
      <c r="E72" s="32"/>
      <c r="G72" s="15"/>
      <c r="H72" s="27"/>
      <c r="I72" s="32"/>
      <c r="J72" s="20"/>
      <c r="K72" s="15"/>
      <c r="L72" s="27"/>
      <c r="M72" s="32"/>
      <c r="O72" s="15"/>
      <c r="P72" s="27"/>
      <c r="Q72" s="32"/>
      <c r="S72" s="15"/>
      <c r="T72" s="27"/>
      <c r="U72" s="32"/>
      <c r="W72" s="15"/>
      <c r="X72" s="27"/>
      <c r="Y72" s="32"/>
      <c r="Z72" s="27"/>
    </row>
    <row r="73" spans="1:26" x14ac:dyDescent="0.25">
      <c r="A73" s="22" t="s">
        <v>79</v>
      </c>
      <c r="B73" s="33" t="s">
        <v>80</v>
      </c>
      <c r="C73" s="40" t="s">
        <v>81</v>
      </c>
      <c r="D73" s="27"/>
      <c r="E73" s="32"/>
      <c r="F73" s="33" t="s">
        <v>80</v>
      </c>
      <c r="G73" s="40" t="s">
        <v>81</v>
      </c>
      <c r="I73" s="32"/>
      <c r="J73" s="33" t="s">
        <v>80</v>
      </c>
      <c r="K73" s="40" t="s">
        <v>81</v>
      </c>
      <c r="L73" s="27"/>
      <c r="M73" s="32"/>
      <c r="N73" s="33" t="s">
        <v>80</v>
      </c>
      <c r="O73" s="40" t="s">
        <v>81</v>
      </c>
      <c r="P73" s="27"/>
      <c r="Q73" s="32"/>
      <c r="R73" s="33" t="s">
        <v>80</v>
      </c>
      <c r="S73" s="40" t="s">
        <v>81</v>
      </c>
      <c r="T73" s="27"/>
      <c r="U73" s="32"/>
      <c r="V73" s="33" t="s">
        <v>80</v>
      </c>
      <c r="W73" s="40" t="s">
        <v>81</v>
      </c>
      <c r="X73" s="27"/>
      <c r="Y73" s="32"/>
      <c r="Z73" s="20"/>
    </row>
    <row r="74" spans="1:26" x14ac:dyDescent="0.25">
      <c r="A74" s="3" t="s">
        <v>82</v>
      </c>
      <c r="B74" s="41"/>
      <c r="C74" s="42"/>
      <c r="D74" s="43">
        <f>ROUND(B74*C74,0)</f>
        <v>0</v>
      </c>
      <c r="E74" s="32"/>
      <c r="F74" s="44">
        <v>0</v>
      </c>
      <c r="G74" s="42"/>
      <c r="H74" s="43">
        <f>ROUND(F74*G74,0)</f>
        <v>0</v>
      </c>
      <c r="I74" s="32"/>
      <c r="J74" s="44">
        <f>ROUND(F74*(1+$F$4),2)</f>
        <v>0</v>
      </c>
      <c r="K74" s="42"/>
      <c r="L74" s="43">
        <f>ROUND(J74*K74,0)</f>
        <v>0</v>
      </c>
      <c r="M74" s="32"/>
      <c r="N74" s="44">
        <f>ROUND(J74*(1+$F$4),2)</f>
        <v>0</v>
      </c>
      <c r="O74" s="42"/>
      <c r="P74" s="43">
        <f>ROUND(N74*O74,0)</f>
        <v>0</v>
      </c>
      <c r="Q74" s="32"/>
      <c r="R74" s="44">
        <f>ROUND(N74*(1+$F$4),2)</f>
        <v>0</v>
      </c>
      <c r="S74" s="42"/>
      <c r="T74" s="43">
        <f>ROUND(R74*S74,0)</f>
        <v>0</v>
      </c>
      <c r="U74" s="32"/>
      <c r="V74" s="44">
        <f>ROUND(R74*(1+$F$4),2)</f>
        <v>0</v>
      </c>
      <c r="W74" s="42"/>
      <c r="X74" s="43">
        <f>ROUND(V74*W74,0)</f>
        <v>0</v>
      </c>
      <c r="Y74" s="32"/>
      <c r="Z74" s="20">
        <f>ROUND(D74+H74+L74+P74+T74+X74,0)</f>
        <v>0</v>
      </c>
    </row>
    <row r="75" spans="1:26" x14ac:dyDescent="0.25">
      <c r="A75" s="3" t="s">
        <v>83</v>
      </c>
      <c r="B75" s="41"/>
      <c r="C75" s="42"/>
      <c r="D75" s="43">
        <f>ROUND(B75*C75,0)</f>
        <v>0</v>
      </c>
      <c r="E75" s="32"/>
      <c r="F75" s="44">
        <f>ROUND(B75*(1+$F$4),2)</f>
        <v>0</v>
      </c>
      <c r="G75" s="42"/>
      <c r="H75" s="43">
        <f>ROUND(F75*G75,0)</f>
        <v>0</v>
      </c>
      <c r="I75" s="32"/>
      <c r="J75" s="44">
        <f>ROUND(F75*(1+$F$4),2)</f>
        <v>0</v>
      </c>
      <c r="K75" s="42"/>
      <c r="L75" s="43">
        <f>ROUND(J75*K75,0)</f>
        <v>0</v>
      </c>
      <c r="M75" s="32"/>
      <c r="N75" s="44">
        <f>ROUND(J75*(1+$F$4),2)</f>
        <v>0</v>
      </c>
      <c r="O75" s="42"/>
      <c r="P75" s="43">
        <f>ROUND(N75*O75,0)</f>
        <v>0</v>
      </c>
      <c r="Q75" s="32"/>
      <c r="R75" s="44">
        <f>ROUND(N75*(1+$F$4),2)</f>
        <v>0</v>
      </c>
      <c r="S75" s="42"/>
      <c r="T75" s="43">
        <f>ROUND(R75*S75,0)</f>
        <v>0</v>
      </c>
      <c r="U75" s="32"/>
      <c r="V75" s="44">
        <f>ROUND(R75*(1+$F$4),2)</f>
        <v>0</v>
      </c>
      <c r="W75" s="42"/>
      <c r="X75" s="43">
        <f>ROUND(V75*W75,0)</f>
        <v>0</v>
      </c>
      <c r="Y75" s="32"/>
      <c r="Z75" s="20">
        <f>ROUND(D75+H75+L75+P75+T75+X75,0)</f>
        <v>0</v>
      </c>
    </row>
    <row r="76" spans="1:26" ht="3" customHeight="1" x14ac:dyDescent="0.25">
      <c r="B76" s="33"/>
      <c r="C76" s="40"/>
      <c r="D76" s="29"/>
      <c r="E76" s="32"/>
      <c r="F76" s="33"/>
      <c r="G76" s="40"/>
      <c r="H76" s="29"/>
      <c r="I76" s="32"/>
      <c r="J76" s="33"/>
      <c r="K76" s="40"/>
      <c r="L76" s="29"/>
      <c r="M76" s="32"/>
      <c r="N76" s="33"/>
      <c r="O76" s="40"/>
      <c r="P76" s="29"/>
      <c r="Q76" s="32"/>
      <c r="R76" s="33"/>
      <c r="S76" s="40"/>
      <c r="T76" s="29"/>
      <c r="U76" s="32"/>
      <c r="V76" s="33"/>
      <c r="W76" s="40"/>
      <c r="X76" s="29"/>
      <c r="Y76" s="32"/>
      <c r="Z76" s="29"/>
    </row>
    <row r="77" spans="1:26" x14ac:dyDescent="0.25">
      <c r="A77" s="3" t="s">
        <v>84</v>
      </c>
      <c r="B77" s="44"/>
      <c r="C77" s="45"/>
      <c r="D77" s="27">
        <f>ROUND(SUM(D74:D76),0)</f>
        <v>0</v>
      </c>
      <c r="E77" s="32"/>
      <c r="G77" s="15"/>
      <c r="H77" s="27">
        <f>ROUND(SUM(H74:H76),0)</f>
        <v>0</v>
      </c>
      <c r="I77" s="32"/>
      <c r="J77" s="20"/>
      <c r="K77" s="15"/>
      <c r="L77" s="27">
        <f>ROUND(SUM(L74:L76),0)</f>
        <v>0</v>
      </c>
      <c r="M77" s="32"/>
      <c r="O77" s="15"/>
      <c r="P77" s="27">
        <f>ROUND(SUM(P74:P76),0)</f>
        <v>0</v>
      </c>
      <c r="Q77" s="32"/>
      <c r="S77" s="15"/>
      <c r="T77" s="27">
        <f>ROUND(SUM(T74:T76),0)</f>
        <v>0</v>
      </c>
      <c r="U77" s="32"/>
      <c r="W77" s="15"/>
      <c r="X77" s="27">
        <f>ROUND(SUM(X74:X76),0)</f>
        <v>0</v>
      </c>
      <c r="Y77" s="32"/>
      <c r="Z77" s="27">
        <f>ROUND(SUM(Z74:Z76),0)</f>
        <v>0</v>
      </c>
    </row>
    <row r="78" spans="1:26" ht="6" customHeight="1" x14ac:dyDescent="0.25">
      <c r="B78" s="44"/>
      <c r="C78" s="45"/>
      <c r="D78" s="27"/>
      <c r="E78" s="32"/>
      <c r="G78" s="15"/>
      <c r="H78" s="27"/>
      <c r="I78" s="32"/>
      <c r="J78" s="20"/>
      <c r="K78" s="15"/>
      <c r="L78" s="27"/>
      <c r="M78" s="32"/>
      <c r="O78" s="15"/>
      <c r="P78" s="27"/>
      <c r="Q78" s="32"/>
      <c r="S78" s="15"/>
      <c r="T78" s="27"/>
      <c r="U78" s="32"/>
      <c r="W78" s="15"/>
      <c r="X78" s="27"/>
      <c r="Y78" s="32"/>
      <c r="Z78" s="27"/>
    </row>
    <row r="79" spans="1:26" x14ac:dyDescent="0.25">
      <c r="A79" s="106" t="s">
        <v>7</v>
      </c>
      <c r="B79" s="33" t="s">
        <v>80</v>
      </c>
      <c r="C79" s="40" t="s">
        <v>81</v>
      </c>
      <c r="D79" s="27"/>
      <c r="E79" s="32"/>
      <c r="F79" s="33" t="s">
        <v>80</v>
      </c>
      <c r="G79" s="40" t="s">
        <v>81</v>
      </c>
      <c r="I79" s="32"/>
      <c r="J79" s="33" t="s">
        <v>80</v>
      </c>
      <c r="K79" s="40" t="s">
        <v>81</v>
      </c>
      <c r="L79" s="27"/>
      <c r="M79" s="32"/>
      <c r="N79" s="33" t="s">
        <v>80</v>
      </c>
      <c r="O79" s="40" t="s">
        <v>81</v>
      </c>
      <c r="P79" s="27"/>
      <c r="Q79" s="32"/>
      <c r="R79" s="33" t="s">
        <v>80</v>
      </c>
      <c r="S79" s="40" t="s">
        <v>81</v>
      </c>
      <c r="T79" s="27"/>
      <c r="U79" s="32"/>
      <c r="V79" s="33" t="s">
        <v>80</v>
      </c>
      <c r="W79" s="40" t="s">
        <v>81</v>
      </c>
      <c r="X79" s="27"/>
      <c r="Y79" s="32"/>
      <c r="Z79" s="20"/>
    </row>
    <row r="80" spans="1:26" x14ac:dyDescent="0.25">
      <c r="B80" s="41"/>
      <c r="C80" s="42"/>
      <c r="D80" s="43">
        <f>ROUND(B80*C80,0)</f>
        <v>0</v>
      </c>
      <c r="E80" s="32"/>
      <c r="F80" s="44">
        <v>0</v>
      </c>
      <c r="G80" s="42"/>
      <c r="H80" s="43">
        <f>ROUND(F80*G80,0)</f>
        <v>0</v>
      </c>
      <c r="I80" s="32"/>
      <c r="J80" s="44">
        <f>ROUND(F80*(1+$F$4),2)</f>
        <v>0</v>
      </c>
      <c r="K80" s="42"/>
      <c r="L80" s="43">
        <f>ROUND(J80*K80,0)</f>
        <v>0</v>
      </c>
      <c r="M80" s="32"/>
      <c r="N80" s="44">
        <f>ROUND(J80*(1+$F$4),2)</f>
        <v>0</v>
      </c>
      <c r="O80" s="42"/>
      <c r="P80" s="43">
        <f>ROUND(N80*O80,0)</f>
        <v>0</v>
      </c>
      <c r="Q80" s="32"/>
      <c r="R80" s="44">
        <f>ROUND(N80*(1+$F$4),2)</f>
        <v>0</v>
      </c>
      <c r="S80" s="42"/>
      <c r="T80" s="43">
        <f>ROUND(R80*S80,0)</f>
        <v>0</v>
      </c>
      <c r="U80" s="32"/>
      <c r="V80" s="44">
        <f>ROUND(R80*(1+$F$4),2)</f>
        <v>0</v>
      </c>
      <c r="W80" s="42"/>
      <c r="X80" s="43">
        <f>ROUND(V80*W80,0)</f>
        <v>0</v>
      </c>
      <c r="Y80" s="32"/>
      <c r="Z80" s="20">
        <f>ROUND(D80+H80+L80+P80+T80+X80,0)</f>
        <v>0</v>
      </c>
    </row>
    <row r="81" spans="1:26" x14ac:dyDescent="0.25">
      <c r="B81" s="41"/>
      <c r="C81" s="42"/>
      <c r="D81" s="43">
        <f>ROUND(B81*C81,0)</f>
        <v>0</v>
      </c>
      <c r="E81" s="32"/>
      <c r="F81" s="44">
        <f>ROUND(B81*(1+$F$4),2)</f>
        <v>0</v>
      </c>
      <c r="G81" s="42"/>
      <c r="H81" s="43">
        <f>ROUND(F81*G81,0)</f>
        <v>0</v>
      </c>
      <c r="I81" s="32"/>
      <c r="J81" s="44">
        <f>ROUND(F81*(1+$F$4),2)</f>
        <v>0</v>
      </c>
      <c r="K81" s="42"/>
      <c r="L81" s="43">
        <f>ROUND(J81*K81,0)</f>
        <v>0</v>
      </c>
      <c r="M81" s="32"/>
      <c r="N81" s="44">
        <f>ROUND(J81*(1+$F$4),2)</f>
        <v>0</v>
      </c>
      <c r="O81" s="42"/>
      <c r="P81" s="43">
        <f>ROUND(N81*O81,0)</f>
        <v>0</v>
      </c>
      <c r="Q81" s="32"/>
      <c r="R81" s="44">
        <f>ROUND(N81*(1+$F$4),2)</f>
        <v>0</v>
      </c>
      <c r="S81" s="42"/>
      <c r="T81" s="43">
        <f>ROUND(R81*S81,0)</f>
        <v>0</v>
      </c>
      <c r="U81" s="32"/>
      <c r="V81" s="44">
        <f>ROUND(R81*(1+$F$4),2)</f>
        <v>0</v>
      </c>
      <c r="W81" s="42"/>
      <c r="X81" s="43">
        <f>ROUND(V81*W81,0)</f>
        <v>0</v>
      </c>
      <c r="Y81" s="32"/>
      <c r="Z81" s="20">
        <f>ROUND(D81+H81+L81+P81+T81+X81,0)</f>
        <v>0</v>
      </c>
    </row>
    <row r="82" spans="1:26" x14ac:dyDescent="0.25">
      <c r="B82" s="33"/>
      <c r="C82" s="40"/>
      <c r="D82" s="29"/>
      <c r="E82" s="32"/>
      <c r="F82" s="33"/>
      <c r="G82" s="40"/>
      <c r="H82" s="29"/>
      <c r="I82" s="32"/>
      <c r="J82" s="33"/>
      <c r="K82" s="40"/>
      <c r="L82" s="29"/>
      <c r="M82" s="32"/>
      <c r="N82" s="33"/>
      <c r="O82" s="40"/>
      <c r="P82" s="29"/>
      <c r="Q82" s="32"/>
      <c r="R82" s="33"/>
      <c r="S82" s="40"/>
      <c r="T82" s="29"/>
      <c r="U82" s="32"/>
      <c r="V82" s="33"/>
      <c r="W82" s="40"/>
      <c r="X82" s="29"/>
      <c r="Y82" s="32"/>
      <c r="Z82" s="29"/>
    </row>
    <row r="83" spans="1:26" x14ac:dyDescent="0.25">
      <c r="B83" s="44"/>
      <c r="C83" s="45"/>
      <c r="D83" s="27">
        <f>ROUND(SUM(D80:D82),0)</f>
        <v>0</v>
      </c>
      <c r="E83" s="32"/>
      <c r="G83" s="15"/>
      <c r="H83" s="27">
        <f>ROUND(SUM(H80:H82),0)</f>
        <v>0</v>
      </c>
      <c r="I83" s="32"/>
      <c r="J83" s="20"/>
      <c r="K83" s="15"/>
      <c r="L83" s="27">
        <f>ROUND(SUM(L80:L82),0)</f>
        <v>0</v>
      </c>
      <c r="M83" s="32"/>
      <c r="O83" s="15"/>
      <c r="P83" s="27">
        <f>ROUND(SUM(P80:P82),0)</f>
        <v>0</v>
      </c>
      <c r="Q83" s="32"/>
      <c r="S83" s="15"/>
      <c r="T83" s="27">
        <f>ROUND(SUM(T80:T82),0)</f>
        <v>0</v>
      </c>
      <c r="U83" s="32"/>
      <c r="W83" s="15"/>
      <c r="X83" s="27">
        <f>ROUND(SUM(X80:X82),0)</f>
        <v>0</v>
      </c>
      <c r="Y83" s="32"/>
      <c r="Z83" s="27">
        <f>ROUND(SUM(Z80:Z82),0)</f>
        <v>0</v>
      </c>
    </row>
    <row r="84" spans="1:26" x14ac:dyDescent="0.25">
      <c r="B84" s="44"/>
      <c r="C84" s="45"/>
      <c r="D84" s="27"/>
      <c r="E84" s="32"/>
      <c r="G84" s="15"/>
      <c r="H84" s="27"/>
      <c r="I84" s="32"/>
      <c r="J84" s="20"/>
      <c r="K84" s="15"/>
      <c r="L84" s="27"/>
      <c r="M84" s="32"/>
      <c r="O84" s="15"/>
      <c r="P84" s="27"/>
      <c r="Q84" s="32"/>
      <c r="S84" s="15"/>
      <c r="T84" s="27"/>
      <c r="U84" s="32"/>
      <c r="W84" s="15"/>
      <c r="X84" s="27"/>
      <c r="Y84" s="32"/>
      <c r="Z84" s="27"/>
    </row>
    <row r="85" spans="1:26" x14ac:dyDescent="0.25">
      <c r="A85" s="38"/>
      <c r="B85" s="46" t="s">
        <v>85</v>
      </c>
      <c r="C85" s="33" t="s">
        <v>86</v>
      </c>
      <c r="D85" s="43"/>
      <c r="E85" s="32"/>
      <c r="F85" s="46" t="s">
        <v>85</v>
      </c>
      <c r="G85" s="33" t="s">
        <v>86</v>
      </c>
      <c r="H85" s="27"/>
      <c r="I85" s="32"/>
      <c r="J85" s="46" t="s">
        <v>85</v>
      </c>
      <c r="K85" s="33" t="s">
        <v>86</v>
      </c>
      <c r="L85" s="43"/>
      <c r="M85" s="32"/>
      <c r="N85" s="46" t="s">
        <v>85</v>
      </c>
      <c r="O85" s="33" t="s">
        <v>86</v>
      </c>
      <c r="P85" s="43"/>
      <c r="Q85" s="32"/>
      <c r="R85" s="46" t="s">
        <v>85</v>
      </c>
      <c r="S85" s="33" t="s">
        <v>86</v>
      </c>
      <c r="T85" s="43"/>
      <c r="U85" s="32"/>
      <c r="V85" s="46" t="s">
        <v>85</v>
      </c>
      <c r="W85" s="33" t="s">
        <v>86</v>
      </c>
      <c r="X85" s="43"/>
      <c r="Y85" s="32"/>
      <c r="Z85" s="27"/>
    </row>
    <row r="86" spans="1:26" x14ac:dyDescent="0.25">
      <c r="A86" s="38" t="s">
        <v>87</v>
      </c>
      <c r="B86" s="89">
        <v>276.73</v>
      </c>
      <c r="C86" s="47"/>
      <c r="D86" s="43">
        <f>ROUND(B86*C86,0)</f>
        <v>0</v>
      </c>
      <c r="E86" s="32"/>
      <c r="F86" s="89">
        <f>ROUND(B86*(1+$F$5),2)</f>
        <v>293.33</v>
      </c>
      <c r="G86" s="47"/>
      <c r="H86" s="43">
        <f>ROUND(F86*G86,0)</f>
        <v>0</v>
      </c>
      <c r="I86" s="32"/>
      <c r="J86" s="89">
        <f>ROUND(F86*(1+$F$5),2)</f>
        <v>310.93</v>
      </c>
      <c r="K86" s="47"/>
      <c r="L86" s="43">
        <f>ROUND(J86*K86,0)</f>
        <v>0</v>
      </c>
      <c r="M86" s="32"/>
      <c r="N86" s="89">
        <f>ROUND(J86*(1+$F$5),2)</f>
        <v>329.59</v>
      </c>
      <c r="O86" s="47"/>
      <c r="P86" s="43">
        <f>ROUND(N86*O86,0)</f>
        <v>0</v>
      </c>
      <c r="Q86" s="32"/>
      <c r="R86" s="89">
        <f>ROUND(N86*(1+$F$5),2)</f>
        <v>349.37</v>
      </c>
      <c r="S86" s="47"/>
      <c r="T86" s="43">
        <f>ROUND(R86*S86,0)</f>
        <v>0</v>
      </c>
      <c r="U86" s="32"/>
      <c r="V86" s="89">
        <f>ROUND(R86*(1+$F$5),2)</f>
        <v>370.33</v>
      </c>
      <c r="W86" s="47"/>
      <c r="X86" s="43">
        <f>ROUND(V86*W86,0)</f>
        <v>0</v>
      </c>
      <c r="Y86" s="32"/>
      <c r="Z86" s="20">
        <f>ROUND(D86+H86+L86+P86+T86+X86,0)</f>
        <v>0</v>
      </c>
    </row>
    <row r="87" spans="1:26" ht="6" customHeight="1" x14ac:dyDescent="0.25">
      <c r="A87" s="15"/>
      <c r="B87" s="20"/>
      <c r="C87" s="15"/>
      <c r="D87" s="27"/>
      <c r="E87" s="32"/>
      <c r="H87" s="27"/>
      <c r="I87" s="32"/>
      <c r="J87" s="20"/>
      <c r="K87" s="15"/>
      <c r="L87" s="27"/>
      <c r="M87" s="32"/>
      <c r="O87" s="15"/>
      <c r="P87" s="27"/>
      <c r="Q87" s="32"/>
      <c r="S87" s="15"/>
      <c r="T87" s="27"/>
      <c r="U87" s="32"/>
      <c r="W87" s="15"/>
      <c r="X87" s="27"/>
      <c r="Y87" s="32"/>
      <c r="Z87" s="27"/>
    </row>
    <row r="88" spans="1:26" x14ac:dyDescent="0.25">
      <c r="C88" s="24" t="s">
        <v>88</v>
      </c>
      <c r="D88" s="27"/>
      <c r="E88" s="32"/>
      <c r="G88" s="24" t="s">
        <v>88</v>
      </c>
      <c r="I88" s="32"/>
      <c r="K88" s="24" t="s">
        <v>88</v>
      </c>
      <c r="L88" s="27"/>
      <c r="M88" s="32"/>
      <c r="O88" s="24" t="s">
        <v>88</v>
      </c>
      <c r="P88" s="27"/>
      <c r="Q88" s="32"/>
      <c r="S88" s="24" t="s">
        <v>88</v>
      </c>
      <c r="T88" s="27"/>
      <c r="U88" s="32"/>
      <c r="W88" s="24" t="s">
        <v>88</v>
      </c>
      <c r="X88" s="27"/>
      <c r="Y88" s="32"/>
      <c r="Z88" s="20"/>
    </row>
    <row r="89" spans="1:26" x14ac:dyDescent="0.25">
      <c r="A89" s="19" t="s">
        <v>89</v>
      </c>
      <c r="B89" s="24" t="s">
        <v>90</v>
      </c>
      <c r="C89" s="24" t="s">
        <v>91</v>
      </c>
      <c r="D89" s="27"/>
      <c r="E89" s="32"/>
      <c r="F89" s="24" t="s">
        <v>90</v>
      </c>
      <c r="G89" s="24" t="s">
        <v>91</v>
      </c>
      <c r="I89" s="32"/>
      <c r="J89" s="24" t="s">
        <v>90</v>
      </c>
      <c r="K89" s="24" t="s">
        <v>91</v>
      </c>
      <c r="L89" s="27"/>
      <c r="M89" s="32"/>
      <c r="N89" s="24" t="s">
        <v>90</v>
      </c>
      <c r="O89" s="24" t="s">
        <v>91</v>
      </c>
      <c r="P89" s="27"/>
      <c r="Q89" s="32"/>
      <c r="R89" s="24" t="s">
        <v>90</v>
      </c>
      <c r="S89" s="24" t="s">
        <v>91</v>
      </c>
      <c r="T89" s="27"/>
      <c r="U89" s="32"/>
      <c r="V89" s="24" t="s">
        <v>90</v>
      </c>
      <c r="W89" s="24" t="s">
        <v>91</v>
      </c>
      <c r="X89" s="27"/>
      <c r="Y89" s="32"/>
      <c r="Z89" s="20"/>
    </row>
    <row r="90" spans="1:26" x14ac:dyDescent="0.25">
      <c r="A90" s="3" t="s">
        <v>55</v>
      </c>
      <c r="B90" s="48">
        <v>0.189</v>
      </c>
      <c r="C90" s="18"/>
      <c r="D90" s="27">
        <f>ROUND(D24*B90,0)</f>
        <v>0</v>
      </c>
      <c r="E90" s="32"/>
      <c r="F90" s="48">
        <v>0.21099999999999999</v>
      </c>
      <c r="H90" s="27">
        <f>ROUND(H24*F90,0)</f>
        <v>0</v>
      </c>
      <c r="I90" s="32"/>
      <c r="J90" s="48">
        <v>0.219</v>
      </c>
      <c r="K90" s="18"/>
      <c r="L90" s="27">
        <f>ROUND(L24*J90,0)</f>
        <v>0</v>
      </c>
      <c r="M90" s="32"/>
      <c r="N90" s="48">
        <v>0.219</v>
      </c>
      <c r="O90" s="18"/>
      <c r="P90" s="27">
        <f>ROUND(P24*N90,0)</f>
        <v>0</v>
      </c>
      <c r="Q90" s="32"/>
      <c r="R90" s="48">
        <v>0.219</v>
      </c>
      <c r="S90" s="18"/>
      <c r="T90" s="27">
        <f>ROUND(T24*R90,0)</f>
        <v>0</v>
      </c>
      <c r="U90" s="32"/>
      <c r="V90" s="48">
        <v>0.219</v>
      </c>
      <c r="W90" s="18"/>
      <c r="X90" s="27">
        <f>ROUND(X24*V90,0)</f>
        <v>0</v>
      </c>
      <c r="Y90" s="32"/>
      <c r="Z90" s="20">
        <f t="shared" ref="Z90:Z95" si="13">ROUND(D90+H90+L90+P90+T90+X90,0)</f>
        <v>0</v>
      </c>
    </row>
    <row r="91" spans="1:26" x14ac:dyDescent="0.25">
      <c r="A91" s="3" t="s">
        <v>92</v>
      </c>
      <c r="B91" s="48">
        <v>0.28999999999999998</v>
      </c>
      <c r="C91" s="18"/>
      <c r="D91" s="27">
        <f>ROUND(D39*B91,0)</f>
        <v>0</v>
      </c>
      <c r="E91" s="32"/>
      <c r="F91" s="48">
        <v>0.316</v>
      </c>
      <c r="H91" s="27">
        <f>ROUND(H39*F91,0)</f>
        <v>0</v>
      </c>
      <c r="I91" s="32"/>
      <c r="J91" s="48">
        <v>0.32700000000000001</v>
      </c>
      <c r="K91" s="18"/>
      <c r="L91" s="27">
        <f>ROUND(L39*J91,0)</f>
        <v>0</v>
      </c>
      <c r="M91" s="32"/>
      <c r="N91" s="48">
        <v>0.33</v>
      </c>
      <c r="O91" s="18"/>
      <c r="P91" s="27">
        <f>ROUND(P39*N91,0)</f>
        <v>0</v>
      </c>
      <c r="Q91" s="32"/>
      <c r="R91" s="48">
        <v>0.33400000000000002</v>
      </c>
      <c r="S91" s="18"/>
      <c r="T91" s="27">
        <f>ROUND(T39*R91,0)</f>
        <v>0</v>
      </c>
      <c r="U91" s="32"/>
      <c r="V91" s="48">
        <v>0.33400000000000002</v>
      </c>
      <c r="W91" s="18"/>
      <c r="X91" s="27">
        <f>ROUND(X39*V91,0)</f>
        <v>0</v>
      </c>
      <c r="Y91" s="32"/>
      <c r="Z91" s="20">
        <f t="shared" si="13"/>
        <v>0</v>
      </c>
    </row>
    <row r="92" spans="1:26" x14ac:dyDescent="0.25">
      <c r="A92" s="3" t="s">
        <v>66</v>
      </c>
      <c r="B92" s="48">
        <v>0.32500000000000001</v>
      </c>
      <c r="C92" s="18"/>
      <c r="D92" s="27">
        <f>ROUND(D52*B92,0)</f>
        <v>0</v>
      </c>
      <c r="E92" s="32"/>
      <c r="F92" s="48">
        <v>0.35199999999999998</v>
      </c>
      <c r="H92" s="27">
        <f>ROUND(H52*F92,0)</f>
        <v>0</v>
      </c>
      <c r="I92" s="32"/>
      <c r="J92" s="48">
        <v>0.35499999999999998</v>
      </c>
      <c r="K92" s="18"/>
      <c r="L92" s="27">
        <f>ROUND(L52*J92,0)</f>
        <v>0</v>
      </c>
      <c r="M92" s="32"/>
      <c r="N92" s="48">
        <v>0.371</v>
      </c>
      <c r="O92" s="18"/>
      <c r="P92" s="27">
        <f>ROUND(P52*N92,0)</f>
        <v>0</v>
      </c>
      <c r="Q92" s="32"/>
      <c r="R92" s="90">
        <v>0.377</v>
      </c>
      <c r="S92" s="18"/>
      <c r="T92" s="27">
        <f>ROUND(T52*R92,0)</f>
        <v>0</v>
      </c>
      <c r="U92" s="32"/>
      <c r="V92" s="90">
        <v>0.377</v>
      </c>
      <c r="W92" s="18"/>
      <c r="X92" s="27">
        <f>ROUND(X52*V92,0)</f>
        <v>0</v>
      </c>
      <c r="Y92" s="32"/>
      <c r="Z92" s="20">
        <f t="shared" si="13"/>
        <v>0</v>
      </c>
    </row>
    <row r="93" spans="1:26" x14ac:dyDescent="0.25">
      <c r="A93" s="3" t="s">
        <v>70</v>
      </c>
      <c r="B93" s="48">
        <v>0.255</v>
      </c>
      <c r="C93" s="18"/>
      <c r="D93" s="27">
        <f>ROUND(D66*B93,0)</f>
        <v>0</v>
      </c>
      <c r="E93" s="32"/>
      <c r="F93" s="48">
        <v>0.28299999999999997</v>
      </c>
      <c r="H93" s="27">
        <f>ROUND(H66*F93,0)</f>
        <v>0</v>
      </c>
      <c r="I93" s="32"/>
      <c r="J93" s="48">
        <v>0.29599999999999999</v>
      </c>
      <c r="K93" s="18"/>
      <c r="L93" s="27">
        <f>ROUND(L66*J93,0)</f>
        <v>0</v>
      </c>
      <c r="M93" s="32"/>
      <c r="N93" s="48">
        <v>0.30099999999999999</v>
      </c>
      <c r="O93" s="18"/>
      <c r="P93" s="27">
        <f>ROUND(P66*N93,0)</f>
        <v>0</v>
      </c>
      <c r="Q93" s="32"/>
      <c r="R93" s="48">
        <v>0.307</v>
      </c>
      <c r="S93" s="18"/>
      <c r="T93" s="27">
        <f>ROUND(T66*R93,0)</f>
        <v>0</v>
      </c>
      <c r="U93" s="32"/>
      <c r="V93" s="48">
        <v>0.307</v>
      </c>
      <c r="W93" s="18"/>
      <c r="X93" s="27">
        <f>ROUND(X66*V93,0)</f>
        <v>0</v>
      </c>
      <c r="Y93" s="32"/>
      <c r="Z93" s="20">
        <f t="shared" si="13"/>
        <v>0</v>
      </c>
    </row>
    <row r="94" spans="1:26" s="2" customFormat="1" x14ac:dyDescent="0.25">
      <c r="A94" s="2" t="s">
        <v>93</v>
      </c>
      <c r="B94" s="49">
        <v>0.01</v>
      </c>
      <c r="C94" s="16"/>
      <c r="D94" s="43">
        <f>ROUND(B94*(D72+D78),0)</f>
        <v>0</v>
      </c>
      <c r="E94" s="30"/>
      <c r="F94" s="49">
        <v>0.01</v>
      </c>
      <c r="H94" s="43">
        <f>ROUND(F94*(H72+H78),0)</f>
        <v>0</v>
      </c>
      <c r="I94" s="30"/>
      <c r="J94" s="49">
        <v>0.01</v>
      </c>
      <c r="K94" s="16"/>
      <c r="L94" s="43">
        <f>ROUND(J94*(L72+L78),0)</f>
        <v>0</v>
      </c>
      <c r="M94" s="30"/>
      <c r="N94" s="49">
        <v>0.01</v>
      </c>
      <c r="O94" s="16"/>
      <c r="P94" s="43">
        <f>ROUND(N94*(P72+P78),0)</f>
        <v>0</v>
      </c>
      <c r="Q94" s="30"/>
      <c r="R94" s="49">
        <v>0.01</v>
      </c>
      <c r="S94" s="16"/>
      <c r="T94" s="43">
        <f>ROUND(R94*(T72+T78),0)</f>
        <v>0</v>
      </c>
      <c r="U94" s="30"/>
      <c r="V94" s="49">
        <v>0.01</v>
      </c>
      <c r="W94" s="16"/>
      <c r="X94" s="43">
        <f>ROUND(V94*(X72+X78),0)</f>
        <v>0</v>
      </c>
      <c r="Y94" s="30"/>
      <c r="Z94" s="20">
        <f t="shared" si="13"/>
        <v>0</v>
      </c>
    </row>
    <row r="95" spans="1:26" s="2" customFormat="1" x14ac:dyDescent="0.25">
      <c r="A95" s="107" t="s">
        <v>8</v>
      </c>
      <c r="B95" s="108">
        <v>0.08</v>
      </c>
      <c r="C95" s="109"/>
      <c r="D95" s="43">
        <f>ROUND(B95*(D83),0)</f>
        <v>0</v>
      </c>
      <c r="E95" s="32"/>
      <c r="F95" s="108">
        <v>0.08</v>
      </c>
      <c r="G95" s="107"/>
      <c r="H95" s="43">
        <f>ROUND(F95*(H83),0)</f>
        <v>0</v>
      </c>
      <c r="I95" s="32"/>
      <c r="J95" s="108">
        <v>0.08</v>
      </c>
      <c r="K95" s="109"/>
      <c r="L95" s="43">
        <f>ROUND(J95*(L83),0)</f>
        <v>0</v>
      </c>
      <c r="M95" s="32"/>
      <c r="N95" s="108">
        <v>0.08</v>
      </c>
      <c r="O95" s="109"/>
      <c r="P95" s="43">
        <f>ROUND(N95*(P83),0)</f>
        <v>0</v>
      </c>
      <c r="Q95" s="30"/>
      <c r="R95" s="108">
        <v>0.08</v>
      </c>
      <c r="S95" s="109"/>
      <c r="T95" s="43">
        <f>ROUND(R95*(T83),0)</f>
        <v>0</v>
      </c>
      <c r="U95" s="32"/>
      <c r="V95" s="108">
        <v>0.08</v>
      </c>
      <c r="W95" s="109"/>
      <c r="X95" s="43">
        <f>ROUND(V95*(X83),0)</f>
        <v>0</v>
      </c>
      <c r="Y95" s="30"/>
      <c r="Z95" s="20">
        <f t="shared" si="13"/>
        <v>0</v>
      </c>
    </row>
    <row r="96" spans="1:26" s="2" customFormat="1" x14ac:dyDescent="0.25">
      <c r="A96" s="107"/>
      <c r="B96" s="108"/>
      <c r="C96" s="109"/>
      <c r="D96" s="110"/>
      <c r="E96" s="32"/>
      <c r="F96" s="108"/>
      <c r="G96" s="107"/>
      <c r="H96" s="110"/>
      <c r="I96" s="32"/>
      <c r="J96" s="108"/>
      <c r="K96" s="109"/>
      <c r="L96" s="110"/>
      <c r="M96" s="32"/>
      <c r="N96" s="108"/>
      <c r="O96" s="109"/>
      <c r="P96" s="110"/>
      <c r="Q96" s="30"/>
      <c r="R96" s="108"/>
      <c r="S96" s="109"/>
      <c r="T96" s="110"/>
      <c r="U96" s="32"/>
      <c r="V96" s="108"/>
      <c r="W96" s="109"/>
      <c r="X96" s="110"/>
      <c r="Y96" s="30"/>
      <c r="Z96" s="111"/>
    </row>
    <row r="97" spans="1:26" s="2" customFormat="1" x14ac:dyDescent="0.25">
      <c r="B97" s="50" t="s">
        <v>94</v>
      </c>
      <c r="C97" s="51" t="s">
        <v>95</v>
      </c>
      <c r="D97" s="43"/>
      <c r="E97" s="30"/>
      <c r="F97" s="50" t="s">
        <v>94</v>
      </c>
      <c r="G97" s="51" t="s">
        <v>95</v>
      </c>
      <c r="H97" s="43"/>
      <c r="I97" s="30"/>
      <c r="J97" s="50" t="s">
        <v>94</v>
      </c>
      <c r="K97" s="51" t="s">
        <v>95</v>
      </c>
      <c r="L97" s="43"/>
      <c r="M97" s="30"/>
      <c r="N97" s="50" t="s">
        <v>94</v>
      </c>
      <c r="O97" s="51" t="s">
        <v>95</v>
      </c>
      <c r="P97" s="43"/>
      <c r="Q97" s="30"/>
      <c r="R97" s="50" t="s">
        <v>94</v>
      </c>
      <c r="S97" s="51" t="s">
        <v>95</v>
      </c>
      <c r="T97" s="43"/>
      <c r="U97" s="30"/>
      <c r="V97" s="50" t="s">
        <v>94</v>
      </c>
      <c r="W97" s="51" t="s">
        <v>95</v>
      </c>
      <c r="X97" s="43"/>
      <c r="Y97" s="30"/>
      <c r="Z97" s="20"/>
    </row>
    <row r="98" spans="1:26" s="2" customFormat="1" x14ac:dyDescent="0.25">
      <c r="A98" s="2" t="s">
        <v>96</v>
      </c>
      <c r="B98" s="47">
        <v>0</v>
      </c>
      <c r="C98" s="91">
        <v>792</v>
      </c>
      <c r="D98" s="43">
        <f>ROUND(B98*C98,0)</f>
        <v>0</v>
      </c>
      <c r="E98" s="30"/>
      <c r="F98" s="47"/>
      <c r="G98" s="92">
        <v>831</v>
      </c>
      <c r="H98" s="43">
        <f>ROUND(F98*G98,0)</f>
        <v>0</v>
      </c>
      <c r="I98" s="30"/>
      <c r="J98" s="47"/>
      <c r="K98" s="91">
        <v>873</v>
      </c>
      <c r="L98" s="43">
        <f>ROUND(J98*K98,0)</f>
        <v>0</v>
      </c>
      <c r="M98" s="30"/>
      <c r="N98" s="47"/>
      <c r="O98" s="91">
        <v>917</v>
      </c>
      <c r="P98" s="43">
        <f>ROUND(N98*O98,0)</f>
        <v>0</v>
      </c>
      <c r="Q98" s="30"/>
      <c r="R98" s="47"/>
      <c r="S98" s="91">
        <v>963</v>
      </c>
      <c r="T98" s="43">
        <f>ROUND(R98*S98,0)</f>
        <v>0</v>
      </c>
      <c r="U98" s="30"/>
      <c r="V98" s="47"/>
      <c r="W98" s="91">
        <v>963</v>
      </c>
      <c r="X98" s="43">
        <f>ROUND(V98*W98,0)</f>
        <v>0</v>
      </c>
      <c r="Y98" s="30"/>
      <c r="Z98" s="20">
        <f>ROUND(D98+H98+L98+P98+T98+X98,0)</f>
        <v>0</v>
      </c>
    </row>
    <row r="99" spans="1:26" x14ac:dyDescent="0.25">
      <c r="A99" s="2" t="s">
        <v>97</v>
      </c>
      <c r="B99" s="47">
        <v>0</v>
      </c>
      <c r="C99" s="91">
        <v>1067</v>
      </c>
      <c r="D99" s="29">
        <f>ROUND(B99*C99,0)</f>
        <v>0</v>
      </c>
      <c r="E99" s="30"/>
      <c r="F99" s="47"/>
      <c r="G99" s="93">
        <v>1120</v>
      </c>
      <c r="H99" s="29">
        <f>ROUND(F99*G99,0)</f>
        <v>0</v>
      </c>
      <c r="I99" s="30"/>
      <c r="J99" s="47"/>
      <c r="K99" s="91">
        <v>1176</v>
      </c>
      <c r="L99" s="29">
        <f>ROUND(J99*K99,0)</f>
        <v>0</v>
      </c>
      <c r="M99" s="30"/>
      <c r="N99" s="47"/>
      <c r="O99" s="91">
        <v>1235</v>
      </c>
      <c r="P99" s="29">
        <f>ROUND(N99*O99,0)</f>
        <v>0</v>
      </c>
      <c r="Q99" s="30"/>
      <c r="R99" s="47"/>
      <c r="S99" s="91">
        <v>1297</v>
      </c>
      <c r="T99" s="29">
        <f>ROUND(R99*S99,0)</f>
        <v>0</v>
      </c>
      <c r="U99" s="30"/>
      <c r="V99" s="47"/>
      <c r="W99" s="91">
        <v>1297</v>
      </c>
      <c r="X99" s="29">
        <f>ROUND(V99*W99,0)</f>
        <v>0</v>
      </c>
      <c r="Y99" s="30"/>
      <c r="Z99" s="31">
        <f>ROUND(D99+H99+L99+P99+T99+X99,0)</f>
        <v>0</v>
      </c>
    </row>
    <row r="100" spans="1:26" x14ac:dyDescent="0.25">
      <c r="A100" s="15" t="s">
        <v>98</v>
      </c>
      <c r="B100" s="52"/>
      <c r="C100" s="16"/>
      <c r="D100" s="27">
        <f>ROUND(SUM(D90:D99),0)</f>
        <v>0</v>
      </c>
      <c r="E100" s="32"/>
      <c r="G100" s="16"/>
      <c r="H100" s="27">
        <f>ROUND(SUM(H90:H99),0)</f>
        <v>0</v>
      </c>
      <c r="I100" s="32"/>
      <c r="J100" s="52"/>
      <c r="K100" s="18"/>
      <c r="L100" s="27">
        <f>ROUND(SUM(L90:L99),0)</f>
        <v>0</v>
      </c>
      <c r="M100" s="32"/>
      <c r="N100" s="52"/>
      <c r="O100" s="18"/>
      <c r="P100" s="27">
        <f>ROUND(SUM(P90:P99),0)</f>
        <v>0</v>
      </c>
      <c r="Q100" s="32"/>
      <c r="R100" s="52"/>
      <c r="S100" s="18"/>
      <c r="T100" s="27">
        <f>ROUND(SUM(T90:T99),0)</f>
        <v>0</v>
      </c>
      <c r="U100" s="32"/>
      <c r="V100" s="52"/>
      <c r="W100" s="18"/>
      <c r="X100" s="27">
        <f>ROUND(SUM(X90:X99),0)</f>
        <v>0</v>
      </c>
      <c r="Y100" s="32"/>
      <c r="Z100" s="27">
        <f>ROUND(SUM(Z90:Z99),0)</f>
        <v>0</v>
      </c>
    </row>
    <row r="101" spans="1:26" ht="5.25" customHeight="1" x14ac:dyDescent="0.25">
      <c r="A101" s="15"/>
      <c r="B101" s="52"/>
      <c r="C101" s="20"/>
      <c r="D101" s="27"/>
      <c r="E101" s="32"/>
      <c r="H101" s="27"/>
      <c r="I101" s="32"/>
      <c r="J101" s="52"/>
      <c r="K101" s="20"/>
      <c r="L101" s="27"/>
      <c r="M101" s="32"/>
      <c r="N101" s="52"/>
      <c r="P101" s="27"/>
      <c r="Q101" s="32"/>
      <c r="R101" s="52"/>
      <c r="T101" s="27"/>
      <c r="U101" s="32"/>
      <c r="V101" s="52"/>
      <c r="X101" s="27"/>
      <c r="Y101" s="32"/>
      <c r="Z101" s="27"/>
    </row>
    <row r="102" spans="1:26" x14ac:dyDescent="0.25">
      <c r="A102" s="3" t="s">
        <v>99</v>
      </c>
      <c r="D102" s="20">
        <f>ROUND(D23+D38+D51+D65+D71+D77+D86+D100+D83,0)</f>
        <v>0</v>
      </c>
      <c r="E102" s="32"/>
      <c r="H102" s="20">
        <f>ROUND(H23+H38+H51+H65+H71+H77+H86+H100+H83,0)</f>
        <v>0</v>
      </c>
      <c r="I102" s="32"/>
      <c r="L102" s="20">
        <f>ROUND(L23+L38+L51+L65+L71+L77+L86+L100+L83,0)</f>
        <v>0</v>
      </c>
      <c r="M102" s="32"/>
      <c r="P102" s="20">
        <f>ROUND(P23+P38+P51+P65+P71+P77+P86+P100+P83,0)</f>
        <v>0</v>
      </c>
      <c r="Q102" s="32"/>
      <c r="T102" s="20">
        <f>ROUND(T23+T38+T51+T65+T71+T77+T86+T100+T83,0)</f>
        <v>0</v>
      </c>
      <c r="U102" s="32"/>
      <c r="X102" s="20">
        <f>ROUND(X23+X38+X51+X65+X71+X77+X86+X100+X83,0)</f>
        <v>0</v>
      </c>
      <c r="Y102" s="32"/>
      <c r="Z102" s="20">
        <f>ROUND(Z23+Z38+Z51+Z65+Z71+Z77+Z86+Z100+Z83,0)</f>
        <v>0</v>
      </c>
    </row>
    <row r="103" spans="1:26" ht="6" customHeight="1" x14ac:dyDescent="0.25">
      <c r="D103" s="27"/>
      <c r="E103" s="32"/>
      <c r="I103" s="32"/>
      <c r="L103" s="27"/>
      <c r="M103" s="32"/>
      <c r="P103" s="27"/>
      <c r="Q103" s="32"/>
      <c r="T103" s="27"/>
      <c r="U103" s="32"/>
      <c r="X103" s="27"/>
      <c r="Y103" s="32"/>
      <c r="Z103" s="20"/>
    </row>
    <row r="104" spans="1:26" ht="15" customHeight="1" x14ac:dyDescent="0.25">
      <c r="A104" s="3" t="s">
        <v>100</v>
      </c>
      <c r="D104" s="53"/>
      <c r="E104" s="32"/>
      <c r="H104" s="54"/>
      <c r="I104" s="32"/>
      <c r="L104" s="53"/>
      <c r="M104" s="32"/>
      <c r="P104" s="53"/>
      <c r="Q104" s="32"/>
      <c r="T104" s="53"/>
      <c r="U104" s="32"/>
      <c r="X104" s="53"/>
      <c r="Y104" s="32"/>
      <c r="Z104" s="20">
        <f>ROUND(D104+H104+L104+P104+T104+X104,0)</f>
        <v>0</v>
      </c>
    </row>
    <row r="105" spans="1:26" ht="6" customHeight="1" x14ac:dyDescent="0.25">
      <c r="D105" s="27"/>
      <c r="E105" s="32"/>
      <c r="I105" s="32"/>
      <c r="L105" s="27"/>
      <c r="M105" s="32"/>
      <c r="P105" s="27"/>
      <c r="Q105" s="32"/>
      <c r="T105" s="27"/>
      <c r="U105" s="32"/>
      <c r="X105" s="27"/>
      <c r="Y105" s="32"/>
      <c r="Z105" s="20"/>
    </row>
    <row r="106" spans="1:26" x14ac:dyDescent="0.25">
      <c r="A106" s="22" t="s">
        <v>101</v>
      </c>
      <c r="D106" s="27"/>
      <c r="E106" s="32"/>
      <c r="I106" s="32"/>
      <c r="L106" s="27"/>
      <c r="M106" s="32"/>
      <c r="P106" s="27"/>
      <c r="Q106" s="32"/>
      <c r="T106" s="27"/>
      <c r="U106" s="32"/>
      <c r="X106" s="27"/>
      <c r="Y106" s="32"/>
      <c r="Z106" s="20"/>
    </row>
    <row r="107" spans="1:26" x14ac:dyDescent="0.25">
      <c r="A107" s="3" t="s">
        <v>102</v>
      </c>
      <c r="D107" s="53"/>
      <c r="E107" s="32"/>
      <c r="H107" s="34"/>
      <c r="I107" s="32"/>
      <c r="L107" s="34"/>
      <c r="M107" s="32"/>
      <c r="P107" s="34"/>
      <c r="Q107" s="32"/>
      <c r="T107" s="34"/>
      <c r="U107" s="32"/>
      <c r="X107" s="34"/>
      <c r="Y107" s="32"/>
      <c r="Z107" s="20">
        <f>ROUND(D107+H107+L107+P107+T107+X107,0)</f>
        <v>0</v>
      </c>
    </row>
    <row r="108" spans="1:26" x14ac:dyDescent="0.25">
      <c r="A108" s="3" t="s">
        <v>103</v>
      </c>
      <c r="D108" s="53"/>
      <c r="E108" s="32"/>
      <c r="F108" s="20"/>
      <c r="G108" s="20"/>
      <c r="H108" s="34"/>
      <c r="I108" s="32"/>
      <c r="J108" s="20"/>
      <c r="K108" s="20"/>
      <c r="L108" s="53"/>
      <c r="M108" s="32"/>
      <c r="P108" s="53"/>
      <c r="Q108" s="32"/>
      <c r="T108" s="53"/>
      <c r="U108" s="32"/>
      <c r="X108" s="53"/>
      <c r="Y108" s="32"/>
      <c r="Z108" s="20">
        <f>ROUND(D108+H108+L108+P108+T108+X108,0)</f>
        <v>0</v>
      </c>
    </row>
    <row r="109" spans="1:26" ht="6" customHeight="1" x14ac:dyDescent="0.25">
      <c r="D109" s="27"/>
      <c r="E109" s="32"/>
      <c r="I109" s="32"/>
      <c r="L109" s="27"/>
      <c r="M109" s="32"/>
      <c r="P109" s="27"/>
      <c r="Q109" s="32"/>
      <c r="T109" s="27"/>
      <c r="U109" s="32"/>
      <c r="X109" s="27"/>
      <c r="Y109" s="32"/>
      <c r="Z109" s="20"/>
    </row>
    <row r="110" spans="1:26" ht="12.75" customHeight="1" x14ac:dyDescent="0.25">
      <c r="A110" s="22" t="s">
        <v>104</v>
      </c>
      <c r="D110" s="27"/>
      <c r="E110" s="32"/>
      <c r="I110" s="32"/>
      <c r="L110" s="27"/>
      <c r="M110" s="32"/>
      <c r="P110" s="27"/>
      <c r="Q110" s="32"/>
      <c r="T110" s="27"/>
      <c r="U110" s="32"/>
      <c r="X110" s="27"/>
      <c r="Y110" s="32"/>
      <c r="Z110" s="20"/>
    </row>
    <row r="111" spans="1:26" ht="12.75" customHeight="1" x14ac:dyDescent="0.25">
      <c r="A111" s="3" t="s">
        <v>105</v>
      </c>
      <c r="D111" s="53"/>
      <c r="E111" s="32"/>
      <c r="H111" s="34"/>
      <c r="I111" s="32"/>
      <c r="J111" s="20"/>
      <c r="K111" s="20"/>
      <c r="L111" s="53"/>
      <c r="M111" s="32"/>
      <c r="P111" s="53"/>
      <c r="Q111" s="32"/>
      <c r="T111" s="53"/>
      <c r="U111" s="32"/>
      <c r="X111" s="53"/>
      <c r="Y111" s="32"/>
      <c r="Z111" s="20">
        <f>ROUND(D111+H111+L111+P111+T111+X111,0)</f>
        <v>0</v>
      </c>
    </row>
    <row r="112" spans="1:26" ht="12.75" customHeight="1" x14ac:dyDescent="0.25">
      <c r="A112" s="3" t="s">
        <v>106</v>
      </c>
      <c r="D112" s="53"/>
      <c r="E112" s="32"/>
      <c r="H112" s="34"/>
      <c r="I112" s="32"/>
      <c r="J112" s="20"/>
      <c r="K112" s="20"/>
      <c r="L112" s="53"/>
      <c r="M112" s="32"/>
      <c r="P112" s="53"/>
      <c r="Q112" s="32"/>
      <c r="T112" s="53"/>
      <c r="U112" s="32"/>
      <c r="X112" s="53"/>
      <c r="Y112" s="32"/>
      <c r="Z112" s="20">
        <f>ROUND(D112+H112+L112+P112+T112+X112,0)</f>
        <v>0</v>
      </c>
    </row>
    <row r="113" spans="1:26" ht="12.75" customHeight="1" x14ac:dyDescent="0.25">
      <c r="A113" s="3" t="s">
        <v>107</v>
      </c>
      <c r="D113" s="53"/>
      <c r="E113" s="32"/>
      <c r="H113" s="34"/>
      <c r="I113" s="32"/>
      <c r="J113" s="20"/>
      <c r="K113" s="20"/>
      <c r="L113" s="53"/>
      <c r="M113" s="32"/>
      <c r="P113" s="53"/>
      <c r="Q113" s="32"/>
      <c r="T113" s="53"/>
      <c r="U113" s="32"/>
      <c r="X113" s="53"/>
      <c r="Y113" s="32"/>
      <c r="Z113" s="20">
        <f>ROUND(D113+H113+L113+P113+T113+X113,0)</f>
        <v>0</v>
      </c>
    </row>
    <row r="114" spans="1:26" ht="12.75" customHeight="1" x14ac:dyDescent="0.25">
      <c r="A114" s="3" t="s">
        <v>108</v>
      </c>
      <c r="D114" s="55"/>
      <c r="E114" s="32"/>
      <c r="H114" s="34"/>
      <c r="I114" s="32"/>
      <c r="J114" s="20"/>
      <c r="K114" s="20"/>
      <c r="L114" s="53"/>
      <c r="M114" s="32"/>
      <c r="P114" s="53"/>
      <c r="Q114" s="32"/>
      <c r="T114" s="53"/>
      <c r="U114" s="32"/>
      <c r="X114" s="53"/>
      <c r="Y114" s="32"/>
      <c r="Z114" s="31">
        <f>ROUND(D114+H114+L114+P114+T114+X114,0)</f>
        <v>0</v>
      </c>
    </row>
    <row r="115" spans="1:26" ht="12.75" customHeight="1" x14ac:dyDescent="0.25">
      <c r="A115" s="3" t="s">
        <v>109</v>
      </c>
      <c r="D115" s="56">
        <f>ROUND(SUM(D110:D114),0)</f>
        <v>0</v>
      </c>
      <c r="E115" s="32"/>
      <c r="H115" s="56">
        <f>ROUND(SUM(H110:H114),0)</f>
        <v>0</v>
      </c>
      <c r="I115" s="32"/>
      <c r="L115" s="56">
        <f>ROUND(SUM(L110:L114),0)</f>
        <v>0</v>
      </c>
      <c r="M115" s="32"/>
      <c r="P115" s="56">
        <f>ROUND(SUM(P110:P114),0)</f>
        <v>0</v>
      </c>
      <c r="Q115" s="32"/>
      <c r="T115" s="56">
        <f>ROUND(SUM(T110:T114),0)</f>
        <v>0</v>
      </c>
      <c r="U115" s="32"/>
      <c r="X115" s="56">
        <f>ROUND(SUM(X110:X114),0)</f>
        <v>0</v>
      </c>
      <c r="Y115" s="32"/>
      <c r="Z115" s="56">
        <f>ROUND(SUM(Z110:Z114),0)</f>
        <v>0</v>
      </c>
    </row>
    <row r="116" spans="1:26" ht="6" customHeight="1" x14ac:dyDescent="0.25">
      <c r="D116" s="27"/>
      <c r="E116" s="32"/>
      <c r="I116" s="32"/>
      <c r="L116" s="27"/>
      <c r="M116" s="32"/>
      <c r="P116" s="27"/>
      <c r="Q116" s="32"/>
      <c r="T116" s="27"/>
      <c r="U116" s="32"/>
      <c r="X116" s="27"/>
      <c r="Y116" s="32"/>
      <c r="Z116" s="20"/>
    </row>
    <row r="117" spans="1:26" s="58" customFormat="1" ht="12.75" customHeight="1" x14ac:dyDescent="0.25">
      <c r="A117" s="57" t="s">
        <v>110</v>
      </c>
      <c r="D117" s="59"/>
      <c r="E117" s="60"/>
      <c r="H117" s="61"/>
      <c r="I117" s="60"/>
      <c r="L117" s="59"/>
      <c r="M117" s="60"/>
      <c r="P117" s="59"/>
      <c r="Q117" s="60"/>
      <c r="T117" s="59"/>
      <c r="U117" s="60"/>
      <c r="X117" s="59"/>
      <c r="Y117" s="60"/>
      <c r="Z117" s="20"/>
    </row>
    <row r="118" spans="1:26" s="58" customFormat="1" x14ac:dyDescent="0.25">
      <c r="A118" s="58" t="s">
        <v>111</v>
      </c>
      <c r="D118" s="62"/>
      <c r="E118" s="60"/>
      <c r="H118" s="63"/>
      <c r="I118" s="60"/>
      <c r="L118" s="62"/>
      <c r="M118" s="60"/>
      <c r="P118" s="62"/>
      <c r="Q118" s="60"/>
      <c r="T118" s="62"/>
      <c r="U118" s="60"/>
      <c r="X118" s="62"/>
      <c r="Y118" s="60"/>
      <c r="Z118" s="20">
        <f>ROUND(D118+H118+L118+P118+T118+X118,0)</f>
        <v>0</v>
      </c>
    </row>
    <row r="119" spans="1:26" s="58" customFormat="1" x14ac:dyDescent="0.25">
      <c r="A119" s="3" t="s">
        <v>112</v>
      </c>
      <c r="D119" s="62"/>
      <c r="E119" s="60"/>
      <c r="H119" s="63"/>
      <c r="I119" s="60"/>
      <c r="L119" s="62"/>
      <c r="M119" s="60"/>
      <c r="P119" s="62"/>
      <c r="Q119" s="60"/>
      <c r="T119" s="62"/>
      <c r="U119" s="60"/>
      <c r="X119" s="62"/>
      <c r="Y119" s="60"/>
      <c r="Z119" s="20">
        <f>ROUND(D119+H119+L119+P119+T119+X119,0)</f>
        <v>0</v>
      </c>
    </row>
    <row r="120" spans="1:26" s="58" customFormat="1" x14ac:dyDescent="0.25">
      <c r="A120" s="58" t="s">
        <v>113</v>
      </c>
      <c r="D120" s="62"/>
      <c r="E120" s="60"/>
      <c r="F120" s="61"/>
      <c r="H120" s="63"/>
      <c r="I120" s="60"/>
      <c r="J120" s="61"/>
      <c r="L120" s="62"/>
      <c r="M120" s="60"/>
      <c r="N120" s="61"/>
      <c r="P120" s="62"/>
      <c r="Q120" s="60"/>
      <c r="R120" s="61"/>
      <c r="T120" s="62"/>
      <c r="U120" s="60"/>
      <c r="V120" s="61"/>
      <c r="X120" s="62"/>
      <c r="Y120" s="60"/>
      <c r="Z120" s="20">
        <f>ROUND(D120+H120+L120+P120+T120+X120,0)</f>
        <v>0</v>
      </c>
    </row>
    <row r="121" spans="1:26" s="58" customFormat="1" x14ac:dyDescent="0.25">
      <c r="A121" s="58" t="s">
        <v>5</v>
      </c>
      <c r="D121" s="62"/>
      <c r="E121" s="60"/>
      <c r="F121" s="61"/>
      <c r="H121" s="63"/>
      <c r="I121" s="60"/>
      <c r="J121" s="61"/>
      <c r="L121" s="62"/>
      <c r="M121" s="60"/>
      <c r="N121" s="61"/>
      <c r="P121" s="62"/>
      <c r="Q121" s="60"/>
      <c r="R121" s="61"/>
      <c r="T121" s="62"/>
      <c r="U121" s="60"/>
      <c r="V121" s="61"/>
      <c r="X121" s="62"/>
      <c r="Y121" s="60"/>
      <c r="Z121" s="20"/>
    </row>
    <row r="122" spans="1:26" s="58" customFormat="1" x14ac:dyDescent="0.25">
      <c r="A122" s="58" t="s">
        <v>5</v>
      </c>
      <c r="D122" s="62"/>
      <c r="E122" s="60"/>
      <c r="F122" s="61"/>
      <c r="H122" s="63"/>
      <c r="I122" s="60"/>
      <c r="J122" s="61"/>
      <c r="L122" s="62"/>
      <c r="M122" s="60"/>
      <c r="N122" s="61"/>
      <c r="P122" s="62"/>
      <c r="Q122" s="60"/>
      <c r="R122" s="61"/>
      <c r="T122" s="62"/>
      <c r="U122" s="60"/>
      <c r="V122" s="61"/>
      <c r="X122" s="62"/>
      <c r="Y122" s="60"/>
      <c r="Z122" s="20"/>
    </row>
    <row r="123" spans="1:26" ht="13.5" customHeight="1" x14ac:dyDescent="0.25">
      <c r="A123" s="3" t="s">
        <v>110</v>
      </c>
      <c r="D123" s="62"/>
      <c r="E123" s="32"/>
      <c r="F123" s="20"/>
      <c r="H123" s="63"/>
      <c r="I123" s="32"/>
      <c r="L123" s="53"/>
      <c r="M123" s="32"/>
      <c r="P123" s="53"/>
      <c r="Q123" s="32"/>
      <c r="T123" s="53"/>
      <c r="U123" s="32"/>
      <c r="X123" s="53"/>
      <c r="Y123" s="32"/>
      <c r="Z123" s="20">
        <f>ROUND(D123+H123+L123+P123+T123+X123,0)</f>
        <v>0</v>
      </c>
    </row>
    <row r="124" spans="1:26" ht="3" customHeight="1" x14ac:dyDescent="0.25">
      <c r="D124" s="59"/>
      <c r="E124" s="32"/>
      <c r="H124" s="61"/>
      <c r="I124" s="32"/>
      <c r="L124" s="43"/>
      <c r="M124" s="32"/>
      <c r="P124" s="43"/>
      <c r="Q124" s="32"/>
      <c r="T124" s="43"/>
      <c r="U124" s="32"/>
      <c r="X124" s="43"/>
      <c r="Y124" s="32"/>
      <c r="Z124" s="20"/>
    </row>
    <row r="125" spans="1:26" x14ac:dyDescent="0.25">
      <c r="A125" s="15" t="s">
        <v>114</v>
      </c>
      <c r="D125" s="56">
        <f>ROUND(SUM(D118:D124),0)</f>
        <v>0</v>
      </c>
      <c r="E125" s="32"/>
      <c r="G125" s="2"/>
      <c r="H125" s="56">
        <f>ROUND(SUM(H118:H124),0)</f>
        <v>0</v>
      </c>
      <c r="I125" s="32"/>
      <c r="L125" s="56">
        <f>ROUND(SUM(L118:L124),0)</f>
        <v>0</v>
      </c>
      <c r="M125" s="32"/>
      <c r="P125" s="56">
        <f>ROUND(SUM(P118:P124),0)</f>
        <v>0</v>
      </c>
      <c r="Q125" s="32"/>
      <c r="T125" s="56">
        <f>ROUND(SUM(T118:T124),0)</f>
        <v>0</v>
      </c>
      <c r="U125" s="32"/>
      <c r="X125" s="56">
        <f>ROUND(SUM(X118:X124),0)</f>
        <v>0</v>
      </c>
      <c r="Y125" s="32"/>
      <c r="Z125" s="56">
        <f>ROUND(SUM(Z118:Z124),0)</f>
        <v>0</v>
      </c>
    </row>
    <row r="126" spans="1:26" x14ac:dyDescent="0.25">
      <c r="A126" s="38"/>
      <c r="D126" s="43"/>
      <c r="E126" s="32"/>
      <c r="H126" s="43"/>
      <c r="I126" s="32"/>
      <c r="L126" s="43"/>
      <c r="M126" s="32"/>
      <c r="P126" s="43"/>
      <c r="Q126" s="32"/>
      <c r="T126" s="43"/>
      <c r="U126" s="32"/>
      <c r="X126" s="43"/>
      <c r="Y126" s="32"/>
      <c r="Z126" s="43"/>
    </row>
    <row r="127" spans="1:26" x14ac:dyDescent="0.25">
      <c r="A127" s="38"/>
      <c r="D127" s="43"/>
      <c r="E127" s="32"/>
      <c r="H127" s="43"/>
      <c r="I127" s="32"/>
      <c r="L127" s="43"/>
      <c r="M127" s="32"/>
      <c r="P127" s="43"/>
      <c r="Q127" s="32"/>
      <c r="T127" s="43"/>
      <c r="U127" s="32"/>
      <c r="X127" s="43"/>
      <c r="Y127" s="32"/>
      <c r="Z127" s="43"/>
    </row>
    <row r="128" spans="1:26" x14ac:dyDescent="0.25">
      <c r="A128" s="64" t="s">
        <v>115</v>
      </c>
      <c r="B128" s="65"/>
      <c r="C128" s="65"/>
      <c r="D128" s="66">
        <f>ROUND(D129-D104-D86-D115-D121-D122,0)+IF(D121&gt;25000,25000,D121)+IF(D122&gt;25000,25000,D122)</f>
        <v>0</v>
      </c>
      <c r="E128" s="67"/>
      <c r="F128" s="68"/>
      <c r="G128" s="68"/>
      <c r="H128" s="66">
        <f>ROUND(H129-H104-H86-H115-H121-H122,0)+IF(H121&gt;25000,25000,H121)+IF(H122&gt;25000,25000,H122)</f>
        <v>0</v>
      </c>
      <c r="I128" s="67"/>
      <c r="J128" s="65"/>
      <c r="K128" s="65"/>
      <c r="L128" s="66">
        <f>ROUND(L129-L104-L86-L115-L121-L122,0)</f>
        <v>0</v>
      </c>
      <c r="M128" s="67"/>
      <c r="N128" s="65"/>
      <c r="O128" s="65"/>
      <c r="P128" s="66">
        <f>ROUND(P129-P104-P86-P115-P121-P122,0)</f>
        <v>0</v>
      </c>
      <c r="Q128" s="67"/>
      <c r="R128" s="65"/>
      <c r="S128" s="65"/>
      <c r="T128" s="66">
        <f>ROUND(T129-T104-T86-T115-T121-T122,0)</f>
        <v>0</v>
      </c>
      <c r="U128" s="67"/>
      <c r="V128" s="65"/>
      <c r="W128" s="65"/>
      <c r="X128" s="66">
        <f>ROUND(X129-X104-X86-X115-X121-X122,0)</f>
        <v>0</v>
      </c>
      <c r="Y128" s="67"/>
      <c r="Z128" s="69">
        <f>ROUND(D128+H128+L128+P128+T128+X128,0)</f>
        <v>0</v>
      </c>
    </row>
    <row r="129" spans="1:30" x14ac:dyDescent="0.25">
      <c r="A129" s="3" t="s">
        <v>116</v>
      </c>
      <c r="D129" s="27">
        <f>ROUND(D102+D104+D107+D108+D115+D125,0)</f>
        <v>0</v>
      </c>
      <c r="E129" s="32"/>
      <c r="H129" s="27">
        <f>ROUND(H102+H104+H107+H108+H115+H125,0)</f>
        <v>0</v>
      </c>
      <c r="I129" s="32"/>
      <c r="L129" s="27">
        <f>ROUND(L102+L104+L107+L108+L115+L125,0)</f>
        <v>0</v>
      </c>
      <c r="M129" s="32"/>
      <c r="P129" s="27">
        <f>ROUND(P102+P104+P107+P108+P115+P125,0)</f>
        <v>0</v>
      </c>
      <c r="Q129" s="32"/>
      <c r="T129" s="27">
        <f>ROUND(T102+T104+T107+T108+T115+T125,0)</f>
        <v>0</v>
      </c>
      <c r="U129" s="32"/>
      <c r="X129" s="27">
        <f>ROUND(X102+X104+X107+X108+X115+X125,0)</f>
        <v>0</v>
      </c>
      <c r="Y129" s="32"/>
      <c r="Z129" s="27">
        <f>ROUND(Z102+Z104+Z107+Z108+Z115+Z125,0)</f>
        <v>0</v>
      </c>
    </row>
    <row r="130" spans="1:30" x14ac:dyDescent="0.25">
      <c r="A130" s="3" t="s">
        <v>0</v>
      </c>
      <c r="B130" s="70" t="s">
        <v>1</v>
      </c>
      <c r="C130" s="71">
        <v>0.51</v>
      </c>
      <c r="D130" s="27">
        <f>ROUND(D128*C130,0)</f>
        <v>0</v>
      </c>
      <c r="E130" s="30"/>
      <c r="F130" s="70" t="s">
        <v>1</v>
      </c>
      <c r="G130" s="71">
        <v>0.51</v>
      </c>
      <c r="H130" s="27">
        <f>ROUND(H128*G130,0)</f>
        <v>0</v>
      </c>
      <c r="I130" s="30"/>
      <c r="J130" s="70" t="s">
        <v>1</v>
      </c>
      <c r="K130" s="71">
        <v>0.51</v>
      </c>
      <c r="L130" s="27">
        <f>ROUND(L128*K130,0)</f>
        <v>0</v>
      </c>
      <c r="M130" s="30"/>
      <c r="N130" s="70" t="s">
        <v>1</v>
      </c>
      <c r="O130" s="71">
        <v>0.51</v>
      </c>
      <c r="P130" s="27">
        <f>ROUND(P128*O130,0)</f>
        <v>0</v>
      </c>
      <c r="Q130" s="30"/>
      <c r="R130" s="70" t="s">
        <v>1</v>
      </c>
      <c r="S130" s="71">
        <v>0.51</v>
      </c>
      <c r="T130" s="27">
        <f>ROUND(T128*S130,0)</f>
        <v>0</v>
      </c>
      <c r="U130" s="30"/>
      <c r="V130" s="70" t="s">
        <v>1</v>
      </c>
      <c r="W130" s="71">
        <v>0.51</v>
      </c>
      <c r="X130" s="27">
        <f>ROUND(X128*W130,0)</f>
        <v>0</v>
      </c>
      <c r="Y130" s="30"/>
      <c r="Z130" s="20">
        <f>ROUND(D130+H130+L130+P130+T130+X130,0)</f>
        <v>0</v>
      </c>
    </row>
    <row r="131" spans="1:30" ht="15.75" customHeight="1" thickBot="1" x14ac:dyDescent="0.3">
      <c r="A131" s="72" t="s">
        <v>2</v>
      </c>
      <c r="B131" s="72"/>
      <c r="C131" s="72"/>
      <c r="D131" s="73">
        <f>ROUND(D129+D130,0)</f>
        <v>0</v>
      </c>
      <c r="E131" s="30"/>
      <c r="F131" s="73"/>
      <c r="G131" s="72"/>
      <c r="H131" s="73">
        <f>ROUND(H129+H130,0)</f>
        <v>0</v>
      </c>
      <c r="I131" s="30"/>
      <c r="J131" s="72"/>
      <c r="K131" s="72"/>
      <c r="L131" s="73">
        <f>ROUND(L129+L130,0)</f>
        <v>0</v>
      </c>
      <c r="M131" s="30"/>
      <c r="N131" s="72"/>
      <c r="O131" s="72"/>
      <c r="P131" s="73">
        <f>ROUND(P129+P130,0)</f>
        <v>0</v>
      </c>
      <c r="Q131" s="30"/>
      <c r="R131" s="72"/>
      <c r="S131" s="72"/>
      <c r="T131" s="73">
        <f>ROUND(T129+T130,0)</f>
        <v>0</v>
      </c>
      <c r="U131" s="30"/>
      <c r="V131" s="72"/>
      <c r="W131" s="72"/>
      <c r="X131" s="73">
        <f>ROUND(X129+X130,0)</f>
        <v>0</v>
      </c>
      <c r="Y131" s="30"/>
      <c r="Z131" s="73">
        <f>ROUND(Z129+Z130,0)</f>
        <v>0</v>
      </c>
    </row>
    <row r="132" spans="1:30" ht="15.75" customHeight="1" thickTop="1" x14ac:dyDescent="0.25">
      <c r="A132" s="74"/>
      <c r="D132" s="27"/>
      <c r="E132" s="27"/>
      <c r="H132" s="20"/>
      <c r="I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AA132" s="27"/>
      <c r="AB132" s="27"/>
      <c r="AD132" s="75"/>
    </row>
    <row r="133" spans="1:30" x14ac:dyDescent="0.25">
      <c r="A133" s="76"/>
      <c r="H133" s="77"/>
      <c r="I133" s="77"/>
      <c r="Z133" s="20">
        <f>T131+P131+L131+H131+D131+X131</f>
        <v>0</v>
      </c>
      <c r="AA133" s="20" t="s">
        <v>3</v>
      </c>
      <c r="AB133" s="77"/>
    </row>
    <row r="134" spans="1:30" s="79" customFormat="1" ht="16.2" x14ac:dyDescent="0.35">
      <c r="A134" s="78" t="s">
        <v>4</v>
      </c>
      <c r="B134" s="161" t="s">
        <v>44</v>
      </c>
      <c r="C134" s="161"/>
      <c r="D134" s="161"/>
      <c r="E134" s="94"/>
      <c r="F134" s="160" t="s">
        <v>45</v>
      </c>
      <c r="G134" s="160"/>
      <c r="H134" s="160"/>
      <c r="I134" s="94"/>
      <c r="J134" s="160" t="s">
        <v>46</v>
      </c>
      <c r="K134" s="160"/>
      <c r="L134" s="160"/>
      <c r="M134" s="94"/>
      <c r="N134" s="160" t="s">
        <v>47</v>
      </c>
      <c r="O134" s="160"/>
      <c r="P134" s="160"/>
      <c r="Q134" s="94"/>
      <c r="R134" s="160" t="s">
        <v>48</v>
      </c>
      <c r="S134" s="160"/>
      <c r="T134" s="160"/>
      <c r="U134" s="95"/>
      <c r="V134" s="160" t="s">
        <v>35</v>
      </c>
      <c r="W134" s="160"/>
      <c r="X134" s="160"/>
      <c r="Y134" s="80"/>
      <c r="Z134" s="81"/>
      <c r="AA134" s="81"/>
      <c r="AB134" s="82"/>
      <c r="AC134" s="81"/>
      <c r="AD134" s="81"/>
    </row>
    <row r="135" spans="1:30" ht="16.2" x14ac:dyDescent="0.35">
      <c r="A135" s="78"/>
      <c r="B135" s="96">
        <v>40725</v>
      </c>
      <c r="C135" s="96" t="s">
        <v>27</v>
      </c>
      <c r="D135" s="96">
        <v>41090</v>
      </c>
      <c r="E135" s="97"/>
      <c r="F135" s="96">
        <v>41091</v>
      </c>
      <c r="G135" s="96" t="s">
        <v>27</v>
      </c>
      <c r="H135" s="96">
        <v>41455</v>
      </c>
      <c r="I135" s="97"/>
      <c r="J135" s="96">
        <v>41456</v>
      </c>
      <c r="K135" s="96" t="s">
        <v>27</v>
      </c>
      <c r="L135" s="96">
        <v>41820</v>
      </c>
      <c r="M135" s="97"/>
      <c r="N135" s="96">
        <v>41821</v>
      </c>
      <c r="O135" s="96" t="s">
        <v>27</v>
      </c>
      <c r="P135" s="96">
        <v>42185</v>
      </c>
      <c r="Q135" s="97"/>
      <c r="R135" s="96">
        <v>42186</v>
      </c>
      <c r="S135" s="96" t="s">
        <v>27</v>
      </c>
      <c r="T135" s="96">
        <v>42551</v>
      </c>
      <c r="U135" s="98"/>
      <c r="V135" s="96">
        <v>42552</v>
      </c>
      <c r="W135" s="96" t="s">
        <v>27</v>
      </c>
      <c r="X135" s="96">
        <v>42916</v>
      </c>
      <c r="Y135" s="9"/>
      <c r="Z135" s="20"/>
      <c r="AB135" s="77"/>
    </row>
    <row r="136" spans="1:30" ht="13.8" x14ac:dyDescent="0.3">
      <c r="A136" s="83" t="s">
        <v>28</v>
      </c>
      <c r="B136" s="99"/>
      <c r="C136" s="99"/>
      <c r="D136" s="99"/>
      <c r="E136" s="97"/>
      <c r="F136" s="100"/>
      <c r="G136" s="100"/>
      <c r="H136" s="100"/>
      <c r="I136" s="97"/>
      <c r="J136" s="100"/>
      <c r="K136" s="100"/>
      <c r="L136" s="100"/>
      <c r="M136" s="97"/>
      <c r="N136" s="159"/>
      <c r="O136" s="159"/>
      <c r="P136" s="159"/>
      <c r="Q136" s="97"/>
      <c r="R136" s="159"/>
      <c r="S136" s="159"/>
      <c r="T136" s="159"/>
      <c r="U136" s="98"/>
      <c r="V136" s="159"/>
      <c r="W136" s="159"/>
      <c r="X136" s="159"/>
      <c r="Y136" s="9"/>
      <c r="Z136" s="20"/>
      <c r="AB136" s="77"/>
    </row>
    <row r="137" spans="1:30" x14ac:dyDescent="0.25">
      <c r="A137" s="3" t="s">
        <v>29</v>
      </c>
      <c r="B137" s="101"/>
      <c r="C137" s="102">
        <v>0.51</v>
      </c>
      <c r="D137" s="101"/>
      <c r="E137" s="97"/>
      <c r="F137" s="103"/>
      <c r="G137" s="102">
        <v>0.51</v>
      </c>
      <c r="H137" s="101"/>
      <c r="I137" s="97"/>
      <c r="J137" s="101"/>
      <c r="K137" s="102">
        <v>0.51</v>
      </c>
      <c r="L137" s="101"/>
      <c r="M137" s="97"/>
      <c r="N137" s="101"/>
      <c r="O137" s="102">
        <v>0.51</v>
      </c>
      <c r="P137" s="101"/>
      <c r="Q137" s="97"/>
      <c r="R137" s="101"/>
      <c r="S137" s="102">
        <v>0.51</v>
      </c>
      <c r="T137" s="101"/>
      <c r="U137" s="98"/>
      <c r="V137" s="101"/>
      <c r="W137" s="102">
        <v>0.51</v>
      </c>
      <c r="X137" s="101"/>
      <c r="Y137" s="9"/>
      <c r="Z137" s="20"/>
      <c r="AA137" s="84"/>
      <c r="AC137" s="85"/>
    </row>
    <row r="138" spans="1:30" x14ac:dyDescent="0.25">
      <c r="A138" s="3" t="s">
        <v>30</v>
      </c>
      <c r="B138" s="101"/>
      <c r="C138" s="102">
        <v>0.5</v>
      </c>
      <c r="D138" s="101"/>
      <c r="E138" s="97"/>
      <c r="F138" s="103"/>
      <c r="G138" s="102">
        <v>0.5</v>
      </c>
      <c r="H138" s="101"/>
      <c r="I138" s="97"/>
      <c r="J138" s="101"/>
      <c r="K138" s="102">
        <v>0.5</v>
      </c>
      <c r="L138" s="101"/>
      <c r="M138" s="97"/>
      <c r="N138" s="101"/>
      <c r="O138" s="102">
        <v>0.5</v>
      </c>
      <c r="P138" s="101"/>
      <c r="Q138" s="97"/>
      <c r="R138" s="101"/>
      <c r="S138" s="102">
        <v>0.5</v>
      </c>
      <c r="T138" s="104"/>
      <c r="U138" s="98"/>
      <c r="V138" s="101"/>
      <c r="W138" s="102">
        <v>0.5</v>
      </c>
      <c r="X138" s="104"/>
      <c r="Y138" s="9"/>
      <c r="Z138" s="19"/>
      <c r="AA138" s="86"/>
    </row>
    <row r="139" spans="1:30" x14ac:dyDescent="0.25">
      <c r="A139" s="3" t="s">
        <v>31</v>
      </c>
      <c r="B139" s="101"/>
      <c r="C139" s="102">
        <v>0.5</v>
      </c>
      <c r="D139" s="101"/>
      <c r="E139" s="97"/>
      <c r="F139" s="103"/>
      <c r="G139" s="102">
        <v>0.5</v>
      </c>
      <c r="H139" s="101"/>
      <c r="I139" s="97"/>
      <c r="J139" s="101"/>
      <c r="K139" s="102">
        <v>0.5</v>
      </c>
      <c r="L139" s="101"/>
      <c r="M139" s="97"/>
      <c r="N139" s="101"/>
      <c r="O139" s="102">
        <v>0.5</v>
      </c>
      <c r="P139" s="101"/>
      <c r="Q139" s="97"/>
      <c r="R139" s="101"/>
      <c r="S139" s="102">
        <v>0.5</v>
      </c>
      <c r="T139" s="104"/>
      <c r="U139" s="98"/>
      <c r="V139" s="101"/>
      <c r="W139" s="102">
        <v>0.5</v>
      </c>
      <c r="X139" s="104"/>
      <c r="Y139" s="9"/>
    </row>
    <row r="140" spans="1:30" x14ac:dyDescent="0.25">
      <c r="A140" s="3" t="s">
        <v>32</v>
      </c>
      <c r="B140" s="101"/>
      <c r="C140" s="102">
        <v>0.54</v>
      </c>
      <c r="D140" s="101"/>
      <c r="E140" s="97"/>
      <c r="F140" s="103"/>
      <c r="G140" s="102">
        <v>0.54</v>
      </c>
      <c r="H140" s="101"/>
      <c r="I140" s="97"/>
      <c r="J140" s="101"/>
      <c r="K140" s="102">
        <v>0.54</v>
      </c>
      <c r="L140" s="101"/>
      <c r="M140" s="97"/>
      <c r="N140" s="101"/>
      <c r="O140" s="102">
        <v>0.54</v>
      </c>
      <c r="P140" s="101"/>
      <c r="Q140" s="97"/>
      <c r="R140" s="101"/>
      <c r="S140" s="102">
        <v>0.54</v>
      </c>
      <c r="T140" s="104"/>
      <c r="U140" s="98"/>
      <c r="V140" s="101"/>
      <c r="W140" s="102">
        <v>0.54</v>
      </c>
      <c r="X140" s="104"/>
      <c r="Y140" s="9"/>
    </row>
    <row r="141" spans="1:30" ht="27" customHeight="1" x14ac:dyDescent="0.25">
      <c r="A141" s="87" t="s">
        <v>33</v>
      </c>
      <c r="B141" s="101"/>
      <c r="C141" s="102">
        <v>0.2</v>
      </c>
      <c r="D141" s="101"/>
      <c r="E141" s="97"/>
      <c r="F141" s="103"/>
      <c r="G141" s="102">
        <v>0.2</v>
      </c>
      <c r="H141" s="101"/>
      <c r="I141" s="97"/>
      <c r="J141" s="101"/>
      <c r="K141" s="102">
        <v>0.2</v>
      </c>
      <c r="L141" s="101"/>
      <c r="M141" s="97"/>
      <c r="N141" s="101"/>
      <c r="O141" s="102">
        <v>0.2</v>
      </c>
      <c r="P141" s="101"/>
      <c r="Q141" s="97"/>
      <c r="R141" s="101"/>
      <c r="S141" s="102">
        <v>0.2</v>
      </c>
      <c r="T141" s="104"/>
      <c r="U141" s="98"/>
      <c r="V141" s="101"/>
      <c r="W141" s="102">
        <v>0.2</v>
      </c>
      <c r="X141" s="104"/>
      <c r="Y141" s="9"/>
    </row>
    <row r="142" spans="1:30" ht="27" customHeight="1" x14ac:dyDescent="0.25">
      <c r="A142" s="87"/>
      <c r="B142" s="101"/>
      <c r="C142" s="102"/>
      <c r="D142" s="101"/>
      <c r="E142" s="97"/>
      <c r="F142" s="103"/>
      <c r="G142" s="102"/>
      <c r="H142" s="101"/>
      <c r="I142" s="97"/>
      <c r="J142" s="101"/>
      <c r="K142" s="102"/>
      <c r="L142" s="101"/>
      <c r="M142" s="97"/>
      <c r="N142" s="101"/>
      <c r="O142" s="102"/>
      <c r="P142" s="101"/>
      <c r="Q142" s="97"/>
      <c r="R142" s="101"/>
      <c r="S142" s="102"/>
      <c r="T142" s="104"/>
      <c r="U142" s="98"/>
      <c r="V142" s="101"/>
      <c r="W142" s="102"/>
      <c r="X142" s="104"/>
      <c r="Y142" s="9"/>
    </row>
    <row r="143" spans="1:30" ht="13.8" x14ac:dyDescent="0.3">
      <c r="A143" s="83" t="s">
        <v>34</v>
      </c>
      <c r="B143" s="103"/>
      <c r="C143" s="103"/>
      <c r="D143" s="103"/>
      <c r="E143" s="97"/>
      <c r="F143" s="103"/>
      <c r="G143" s="103"/>
      <c r="H143" s="98"/>
      <c r="I143" s="97"/>
      <c r="J143" s="98"/>
      <c r="K143" s="98"/>
      <c r="L143" s="98"/>
      <c r="M143" s="97"/>
      <c r="N143" s="98"/>
      <c r="O143" s="98"/>
      <c r="P143" s="98"/>
      <c r="Q143" s="97"/>
      <c r="R143" s="98"/>
      <c r="S143" s="98"/>
      <c r="T143" s="98"/>
      <c r="U143" s="98"/>
      <c r="V143" s="98"/>
      <c r="W143" s="98"/>
      <c r="X143" s="98"/>
      <c r="Y143" s="9"/>
    </row>
    <row r="144" spans="1:30" x14ac:dyDescent="0.25">
      <c r="A144" s="3" t="s">
        <v>29</v>
      </c>
      <c r="B144" s="101"/>
      <c r="C144" s="102">
        <v>0.26</v>
      </c>
      <c r="D144" s="101"/>
      <c r="E144" s="97"/>
      <c r="F144" s="103"/>
      <c r="G144" s="102">
        <v>0.26</v>
      </c>
      <c r="H144" s="101"/>
      <c r="I144" s="97"/>
      <c r="J144" s="101"/>
      <c r="K144" s="102">
        <v>0.26</v>
      </c>
      <c r="L144" s="101"/>
      <c r="M144" s="97"/>
      <c r="N144" s="101"/>
      <c r="O144" s="102">
        <v>0.26</v>
      </c>
      <c r="P144" s="101"/>
      <c r="Q144" s="97"/>
      <c r="R144" s="101"/>
      <c r="S144" s="102">
        <v>0.26</v>
      </c>
      <c r="T144" s="98"/>
      <c r="U144" s="98"/>
      <c r="V144" s="101"/>
      <c r="W144" s="102">
        <v>0.26</v>
      </c>
      <c r="X144" s="98"/>
      <c r="Y144" s="9"/>
    </row>
    <row r="145" spans="1:26" x14ac:dyDescent="0.25">
      <c r="A145" s="3" t="s">
        <v>30</v>
      </c>
      <c r="B145" s="101"/>
      <c r="C145" s="102">
        <v>0.26</v>
      </c>
      <c r="D145" s="101"/>
      <c r="E145" s="97"/>
      <c r="F145" s="103"/>
      <c r="G145" s="102">
        <v>0.26</v>
      </c>
      <c r="H145" s="101"/>
      <c r="I145" s="97"/>
      <c r="J145" s="101"/>
      <c r="K145" s="102">
        <v>0.26</v>
      </c>
      <c r="L145" s="101"/>
      <c r="M145" s="97"/>
      <c r="N145" s="101"/>
      <c r="O145" s="102">
        <v>0.26</v>
      </c>
      <c r="P145" s="101"/>
      <c r="Q145" s="97"/>
      <c r="R145" s="101"/>
      <c r="S145" s="102">
        <v>0.26</v>
      </c>
      <c r="T145" s="98"/>
      <c r="U145" s="98"/>
      <c r="V145" s="101"/>
      <c r="W145" s="102">
        <v>0.26</v>
      </c>
      <c r="X145" s="98"/>
      <c r="Y145" s="9"/>
      <c r="Z145" s="20"/>
    </row>
    <row r="146" spans="1:26" x14ac:dyDescent="0.25">
      <c r="A146" s="3" t="s">
        <v>31</v>
      </c>
      <c r="B146" s="101"/>
      <c r="C146" s="102">
        <v>0.26</v>
      </c>
      <c r="D146" s="101"/>
      <c r="E146" s="97"/>
      <c r="F146" s="103"/>
      <c r="G146" s="102">
        <v>0.26</v>
      </c>
      <c r="H146" s="101"/>
      <c r="I146" s="97"/>
      <c r="J146" s="101"/>
      <c r="K146" s="102">
        <v>0.26</v>
      </c>
      <c r="L146" s="101"/>
      <c r="M146" s="97"/>
      <c r="N146" s="101"/>
      <c r="O146" s="102">
        <v>0.26</v>
      </c>
      <c r="P146" s="101"/>
      <c r="Q146" s="97"/>
      <c r="R146" s="101"/>
      <c r="S146" s="102">
        <v>0.26</v>
      </c>
      <c r="T146" s="98"/>
      <c r="U146" s="98"/>
      <c r="V146" s="101"/>
      <c r="W146" s="102">
        <v>0.26</v>
      </c>
      <c r="X146" s="98"/>
      <c r="Y146" s="9"/>
    </row>
    <row r="147" spans="1:26" x14ac:dyDescent="0.25">
      <c r="A147" s="3" t="s">
        <v>32</v>
      </c>
      <c r="B147" s="101"/>
      <c r="C147" s="102">
        <v>0.28999999999999998</v>
      </c>
      <c r="D147" s="101"/>
      <c r="E147" s="97"/>
      <c r="F147" s="103"/>
      <c r="G147" s="102">
        <v>0.28999999999999998</v>
      </c>
      <c r="H147" s="101"/>
      <c r="I147" s="97"/>
      <c r="J147" s="101"/>
      <c r="K147" s="102">
        <v>0.28999999999999998</v>
      </c>
      <c r="L147" s="101"/>
      <c r="M147" s="97"/>
      <c r="N147" s="101"/>
      <c r="O147" s="102">
        <v>0.28999999999999998</v>
      </c>
      <c r="P147" s="101"/>
      <c r="Q147" s="97"/>
      <c r="R147" s="101"/>
      <c r="S147" s="102">
        <v>0.28999999999999998</v>
      </c>
      <c r="T147" s="98"/>
      <c r="U147" s="98"/>
      <c r="V147" s="101"/>
      <c r="W147" s="102">
        <v>0.28999999999999998</v>
      </c>
      <c r="X147" s="98"/>
      <c r="Y147" s="9"/>
    </row>
    <row r="148" spans="1:26" ht="39.6" x14ac:dyDescent="0.25">
      <c r="A148" s="87" t="s">
        <v>38</v>
      </c>
      <c r="B148" s="101"/>
      <c r="C148" s="102">
        <v>0.2</v>
      </c>
      <c r="D148" s="101"/>
      <c r="E148" s="97"/>
      <c r="F148" s="103"/>
      <c r="G148" s="102">
        <v>0.2</v>
      </c>
      <c r="H148" s="101"/>
      <c r="I148" s="97"/>
      <c r="J148" s="101"/>
      <c r="K148" s="102">
        <v>0.2</v>
      </c>
      <c r="L148" s="101"/>
      <c r="M148" s="97"/>
      <c r="N148" s="101"/>
      <c r="O148" s="102">
        <v>0.2</v>
      </c>
      <c r="P148" s="101"/>
      <c r="Q148" s="97"/>
      <c r="R148" s="101"/>
      <c r="S148" s="102">
        <v>0.2</v>
      </c>
      <c r="T148" s="98"/>
      <c r="U148" s="98"/>
      <c r="V148" s="101"/>
      <c r="W148" s="102">
        <v>0.2</v>
      </c>
      <c r="X148" s="98"/>
      <c r="Y148" s="9"/>
    </row>
    <row r="150" spans="1:26" x14ac:dyDescent="0.25">
      <c r="A150" s="76" t="s">
        <v>36</v>
      </c>
    </row>
    <row r="151" spans="1:26" x14ac:dyDescent="0.25">
      <c r="A151" s="88" t="s">
        <v>37</v>
      </c>
    </row>
  </sheetData>
  <customSheetViews>
    <customSheetView guid="{7E480A89-9ADD-40D3-AD7C-1B4DAC730927}" hiddenRows="1" hiddenColumns="1" state="hidden">
      <selection sqref="A1:C1"/>
      <pageMargins left="0.75" right="0.75" top="1" bottom="1" header="0.5" footer="0.5"/>
    </customSheetView>
    <customSheetView guid="{1AB19389-5738-4E19-932B-32DED3F878FC}" hiddenRows="1" hiddenColumns="1" state="hidden">
      <selection sqref="A1:C1"/>
      <pageMargins left="0.75" right="0.75" top="1" bottom="1" header="0.5" footer="0.5"/>
    </customSheetView>
    <customSheetView guid="{FB0E21F0-4E3B-4E81-9712-EA49C90E1D5A}" hiddenRows="1" state="hidden">
      <selection sqref="A1:C1"/>
      <pageMargins left="0.7" right="0.7" top="0.75" bottom="0.75" header="0.3" footer="0.3"/>
    </customSheetView>
    <customSheetView guid="{CCA9AF78-5B98-4143-B7AD-20DF2202D9CD}" hiddenRows="1" hiddenColumns="1" state="hidden">
      <selection sqref="A1:C1"/>
      <pageMargins left="0.7" right="0.7" top="0.75" bottom="0.75" header="0.3" footer="0.3"/>
    </customSheetView>
    <customSheetView guid="{7A923FC1-5E6B-4640-98A3-7D91AFD62F71}" hiddenRows="1" hiddenColumns="1" state="hidden">
      <selection sqref="A1:C1"/>
      <pageMargins left="0.7" right="0.7" top="0.75" bottom="0.75" header="0.3" footer="0.3"/>
    </customSheetView>
  </customSheetViews>
  <mergeCells count="16">
    <mergeCell ref="B134:D134"/>
    <mergeCell ref="F134:H134"/>
    <mergeCell ref="J134:L134"/>
    <mergeCell ref="N134:P134"/>
    <mergeCell ref="R134:T134"/>
    <mergeCell ref="R6:T6"/>
    <mergeCell ref="N136:P136"/>
    <mergeCell ref="R136:T136"/>
    <mergeCell ref="V136:X136"/>
    <mergeCell ref="V6:X6"/>
    <mergeCell ref="V134:X134"/>
    <mergeCell ref="A1:C1"/>
    <mergeCell ref="B6:D6"/>
    <mergeCell ref="F6:H6"/>
    <mergeCell ref="J6:L6"/>
    <mergeCell ref="N6:P6"/>
  </mergeCells>
  <phoneticPr fontId="17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47"/>
  <sheetViews>
    <sheetView tabSelected="1" topLeftCell="A118" workbookViewId="0">
      <selection activeCell="H151" sqref="H151"/>
    </sheetView>
  </sheetViews>
  <sheetFormatPr defaultColWidth="8.6640625" defaultRowHeight="13.2" x14ac:dyDescent="0.25"/>
  <cols>
    <col min="1" max="1" width="25.6640625" style="3" customWidth="1"/>
    <col min="2" max="3" width="8.44140625" style="3" hidden="1" customWidth="1"/>
    <col min="4" max="4" width="8.6640625" style="3" hidden="1" customWidth="1"/>
    <col min="5" max="5" width="0.44140625" style="3" customWidth="1"/>
    <col min="6" max="6" width="9.109375" style="3" customWidth="1"/>
    <col min="7" max="7" width="8" style="3" bestFit="1" customWidth="1"/>
    <col min="8" max="8" width="8.6640625" style="3"/>
    <col min="9" max="9" width="0.44140625" style="3" customWidth="1"/>
    <col min="10" max="10" width="9.109375" style="3" bestFit="1" customWidth="1"/>
    <col min="11" max="11" width="8" style="3" bestFit="1" customWidth="1"/>
    <col min="12" max="12" width="8.6640625" style="3"/>
    <col min="13" max="13" width="0.44140625" style="3" customWidth="1"/>
    <col min="14" max="14" width="9.21875" style="3" customWidth="1"/>
    <col min="15" max="15" width="9.109375" style="3" customWidth="1"/>
    <col min="16" max="16" width="8.6640625" style="3" customWidth="1"/>
    <col min="17" max="17" width="0.44140625" style="3" customWidth="1"/>
    <col min="18" max="18" width="10" style="3" customWidth="1"/>
    <col min="19" max="19" width="8" style="3" customWidth="1"/>
    <col min="20" max="20" width="8.6640625" style="3" customWidth="1"/>
    <col min="21" max="21" width="0.44140625" style="3" customWidth="1"/>
    <col min="22" max="22" width="10.44140625" style="3" customWidth="1"/>
    <col min="23" max="23" width="8" style="3" customWidth="1"/>
    <col min="24" max="24" width="8.6640625" style="3" customWidth="1"/>
    <col min="25" max="26" width="0.44140625" style="3" customWidth="1"/>
    <col min="27" max="27" width="10.109375" style="3" bestFit="1" customWidth="1"/>
    <col min="28" max="28" width="8.44140625" style="3" customWidth="1"/>
    <col min="29" max="29" width="1.33203125" style="3" customWidth="1"/>
    <col min="30" max="32" width="8.44140625" style="3" customWidth="1"/>
    <col min="33" max="16384" width="8.6640625" style="3"/>
  </cols>
  <sheetData>
    <row r="1" spans="1:27" x14ac:dyDescent="0.25">
      <c r="A1" s="154" t="s">
        <v>39</v>
      </c>
      <c r="B1" s="157"/>
      <c r="C1" s="157"/>
      <c r="D1" s="1"/>
      <c r="E1" s="1"/>
      <c r="F1" s="1"/>
      <c r="G1" s="1"/>
      <c r="H1" s="1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</row>
    <row r="2" spans="1:27" x14ac:dyDescent="0.25">
      <c r="A2" s="4" t="s">
        <v>40</v>
      </c>
      <c r="B2" s="1"/>
      <c r="C2" s="1"/>
      <c r="D2" s="1"/>
      <c r="E2" s="1"/>
      <c r="F2" s="1"/>
      <c r="G2" s="1"/>
      <c r="H2" s="1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2"/>
    </row>
    <row r="3" spans="1:27" ht="13.8" x14ac:dyDescent="0.25">
      <c r="A3" s="5" t="s">
        <v>41</v>
      </c>
      <c r="B3" s="6"/>
      <c r="C3" s="6"/>
      <c r="D3" s="6"/>
      <c r="E3" s="6"/>
      <c r="F3" s="118"/>
      <c r="G3" s="6"/>
      <c r="H3" s="6"/>
      <c r="I3" s="2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2"/>
    </row>
    <row r="4" spans="1:27" x14ac:dyDescent="0.25">
      <c r="A4" s="5" t="s">
        <v>42</v>
      </c>
      <c r="C4" s="6"/>
      <c r="D4" s="6"/>
      <c r="E4" s="6"/>
      <c r="F4" s="7">
        <v>0.03</v>
      </c>
      <c r="G4" s="6"/>
      <c r="H4" s="6"/>
      <c r="I4" s="2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2"/>
    </row>
    <row r="5" spans="1:27" x14ac:dyDescent="0.25">
      <c r="A5" s="8" t="s">
        <v>43</v>
      </c>
      <c r="C5" s="6"/>
      <c r="D5" s="6"/>
      <c r="E5" s="6"/>
      <c r="F5" s="7">
        <v>0.06</v>
      </c>
      <c r="G5" s="6"/>
      <c r="H5" s="6"/>
      <c r="I5" s="2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2"/>
    </row>
    <row r="6" spans="1:27" x14ac:dyDescent="0.25">
      <c r="B6" s="155" t="s">
        <v>45</v>
      </c>
      <c r="C6" s="155"/>
      <c r="D6" s="155"/>
      <c r="E6" s="9"/>
      <c r="F6" s="158" t="s">
        <v>35</v>
      </c>
      <c r="G6" s="158"/>
      <c r="H6" s="158"/>
      <c r="I6" s="9"/>
      <c r="J6" s="156" t="s">
        <v>119</v>
      </c>
      <c r="K6" s="156"/>
      <c r="L6" s="156"/>
      <c r="M6" s="9"/>
      <c r="N6" s="156" t="s">
        <v>123</v>
      </c>
      <c r="O6" s="156"/>
      <c r="P6" s="156"/>
      <c r="Q6" s="9"/>
      <c r="R6" s="156" t="s">
        <v>127</v>
      </c>
      <c r="S6" s="156"/>
      <c r="T6" s="156"/>
      <c r="U6" s="9"/>
      <c r="V6" s="156" t="s">
        <v>128</v>
      </c>
      <c r="W6" s="156"/>
      <c r="X6" s="156"/>
      <c r="Y6" s="9"/>
      <c r="Z6" s="9"/>
      <c r="AA6" s="10" t="s">
        <v>49</v>
      </c>
    </row>
    <row r="7" spans="1:27" ht="26.4" x14ac:dyDescent="0.25">
      <c r="B7" s="11" t="s">
        <v>50</v>
      </c>
      <c r="C7" s="12"/>
      <c r="D7" s="13"/>
      <c r="E7" s="9"/>
      <c r="F7" s="11" t="s">
        <v>50</v>
      </c>
      <c r="G7" s="12">
        <v>42552</v>
      </c>
      <c r="H7" s="121"/>
      <c r="I7" s="9"/>
      <c r="J7" s="11" t="s">
        <v>50</v>
      </c>
      <c r="K7" s="12">
        <v>42917</v>
      </c>
      <c r="L7" s="121"/>
      <c r="M7" s="9"/>
      <c r="N7" s="11" t="s">
        <v>50</v>
      </c>
      <c r="O7" s="12">
        <v>43282</v>
      </c>
      <c r="P7" s="13"/>
      <c r="Q7" s="9"/>
      <c r="R7" s="11" t="s">
        <v>50</v>
      </c>
      <c r="S7" s="12">
        <v>43647</v>
      </c>
      <c r="T7" s="13"/>
      <c r="U7" s="9"/>
      <c r="V7" s="11" t="s">
        <v>50</v>
      </c>
      <c r="W7" s="12">
        <v>44013</v>
      </c>
      <c r="X7" s="13"/>
      <c r="Y7" s="9"/>
      <c r="Z7" s="9"/>
      <c r="AA7" s="14">
        <f>G7</f>
        <v>42552</v>
      </c>
    </row>
    <row r="8" spans="1:27" x14ac:dyDescent="0.25">
      <c r="B8" s="11" t="s">
        <v>51</v>
      </c>
      <c r="C8" s="12"/>
      <c r="D8" s="13"/>
      <c r="E8" s="9"/>
      <c r="F8" s="11" t="s">
        <v>51</v>
      </c>
      <c r="G8" s="12">
        <v>42916</v>
      </c>
      <c r="H8" s="121"/>
      <c r="I8" s="9"/>
      <c r="J8" s="11" t="s">
        <v>51</v>
      </c>
      <c r="K8" s="12">
        <v>43281</v>
      </c>
      <c r="L8" s="121"/>
      <c r="M8" s="9"/>
      <c r="N8" s="11" t="s">
        <v>51</v>
      </c>
      <c r="O8" s="12">
        <v>43646</v>
      </c>
      <c r="P8" s="13"/>
      <c r="Q8" s="9"/>
      <c r="R8" s="11" t="s">
        <v>51</v>
      </c>
      <c r="S8" s="12">
        <v>44012</v>
      </c>
      <c r="T8" s="13"/>
      <c r="U8" s="9"/>
      <c r="V8" s="11" t="s">
        <v>51</v>
      </c>
      <c r="W8" s="12">
        <v>44377</v>
      </c>
      <c r="X8" s="13"/>
      <c r="Y8" s="9"/>
      <c r="Z8" s="9"/>
      <c r="AA8" s="14">
        <f>W8</f>
        <v>44377</v>
      </c>
    </row>
    <row r="9" spans="1:27" x14ac:dyDescent="0.25">
      <c r="A9" s="15" t="s">
        <v>52</v>
      </c>
      <c r="B9" s="3" t="s">
        <v>53</v>
      </c>
      <c r="D9" s="16">
        <f>ROUND((C8-C7)/30,0)</f>
        <v>0</v>
      </c>
      <c r="E9" s="17"/>
      <c r="F9" s="3" t="s">
        <v>53</v>
      </c>
      <c r="H9" s="16">
        <f>ROUND((G8-G7)/30,0)</f>
        <v>12</v>
      </c>
      <c r="I9" s="17"/>
      <c r="J9" s="3" t="s">
        <v>53</v>
      </c>
      <c r="L9" s="16">
        <f>ROUND((K8-K7)/30,0)</f>
        <v>12</v>
      </c>
      <c r="M9" s="17"/>
      <c r="N9" s="3" t="s">
        <v>53</v>
      </c>
      <c r="P9" s="16">
        <f>ROUND((O8-O7)/30,0)</f>
        <v>12</v>
      </c>
      <c r="Q9" s="17"/>
      <c r="R9" s="3" t="s">
        <v>53</v>
      </c>
      <c r="T9" s="16">
        <f>ROUND((S8-S7)/30,0)</f>
        <v>12</v>
      </c>
      <c r="U9" s="17"/>
      <c r="V9" s="3" t="s">
        <v>53</v>
      </c>
      <c r="X9" s="16">
        <f>ROUND((W8-W7)/30,0)</f>
        <v>12</v>
      </c>
      <c r="Y9" s="17"/>
      <c r="Z9" s="17"/>
      <c r="AA9" s="18">
        <f>SUM(H9+L9+P9+T9+X9)</f>
        <v>60</v>
      </c>
    </row>
    <row r="10" spans="1:27" x14ac:dyDescent="0.25">
      <c r="A10" s="19" t="s">
        <v>54</v>
      </c>
      <c r="B10" s="2"/>
      <c r="C10" s="2"/>
      <c r="E10" s="21"/>
      <c r="F10" s="2"/>
      <c r="G10" s="2"/>
      <c r="I10" s="21"/>
      <c r="J10" s="2"/>
      <c r="K10" s="2"/>
      <c r="M10" s="21"/>
      <c r="N10" s="2"/>
      <c r="O10" s="2"/>
      <c r="Q10" s="21"/>
      <c r="R10" s="2"/>
      <c r="S10" s="2"/>
      <c r="U10" s="21"/>
      <c r="V10" s="2"/>
      <c r="W10" s="2"/>
      <c r="Y10" s="21"/>
      <c r="Z10" s="21"/>
      <c r="AA10" s="20"/>
    </row>
    <row r="11" spans="1:27" x14ac:dyDescent="0.25">
      <c r="A11" s="22" t="s">
        <v>55</v>
      </c>
      <c r="B11" s="23" t="s">
        <v>56</v>
      </c>
      <c r="C11" s="23" t="s">
        <v>57</v>
      </c>
      <c r="D11" s="24" t="s">
        <v>58</v>
      </c>
      <c r="E11" s="21"/>
      <c r="F11" s="23" t="s">
        <v>56</v>
      </c>
      <c r="G11" s="23" t="s">
        <v>125</v>
      </c>
      <c r="H11" s="24" t="s">
        <v>58</v>
      </c>
      <c r="I11" s="21"/>
      <c r="J11" s="23" t="s">
        <v>56</v>
      </c>
      <c r="K11" s="23" t="s">
        <v>125</v>
      </c>
      <c r="L11" s="24" t="s">
        <v>58</v>
      </c>
      <c r="M11" s="21"/>
      <c r="N11" s="23" t="s">
        <v>56</v>
      </c>
      <c r="O11" s="23" t="s">
        <v>125</v>
      </c>
      <c r="P11" s="24" t="s">
        <v>58</v>
      </c>
      <c r="Q11" s="21"/>
      <c r="R11" s="23" t="s">
        <v>56</v>
      </c>
      <c r="S11" s="23" t="s">
        <v>125</v>
      </c>
      <c r="T11" s="24" t="s">
        <v>58</v>
      </c>
      <c r="U11" s="21"/>
      <c r="V11" s="23" t="s">
        <v>56</v>
      </c>
      <c r="W11" s="23" t="s">
        <v>125</v>
      </c>
      <c r="X11" s="24" t="s">
        <v>58</v>
      </c>
      <c r="Y11" s="21"/>
      <c r="Z11" s="21"/>
      <c r="AA11" s="20"/>
    </row>
    <row r="12" spans="1:27" x14ac:dyDescent="0.25">
      <c r="A12" s="3" t="str">
        <f>'PI One'!A12</f>
        <v>PI Name</v>
      </c>
      <c r="B12" s="25">
        <f>+'PI One'!B12</f>
        <v>0</v>
      </c>
      <c r="C12" s="112">
        <f>+'PI One'!C12</f>
        <v>0</v>
      </c>
      <c r="D12" s="27">
        <f>ROUND(B12/195*C12,0)</f>
        <v>0</v>
      </c>
      <c r="E12" s="21"/>
      <c r="F12" s="122">
        <f>+'PI One'!F12</f>
        <v>0</v>
      </c>
      <c r="G12" s="145">
        <f>+'PI One'!G12</f>
        <v>0</v>
      </c>
      <c r="H12" s="27">
        <f>ROUND(F12/9*G12,0)</f>
        <v>0</v>
      </c>
      <c r="I12" s="21"/>
      <c r="J12" s="122">
        <f>+'PI One'!J12</f>
        <v>0</v>
      </c>
      <c r="K12" s="145">
        <f>+'PI One'!K12</f>
        <v>0</v>
      </c>
      <c r="L12" s="27">
        <f>ROUND(J12/9*K12,0)</f>
        <v>0</v>
      </c>
      <c r="M12" s="21"/>
      <c r="N12" s="122">
        <f>+'PI One'!N12</f>
        <v>0</v>
      </c>
      <c r="O12" s="145">
        <f>+'PI One'!O12</f>
        <v>0</v>
      </c>
      <c r="P12" s="27">
        <f>ROUND(N12/9*O12,0)</f>
        <v>0</v>
      </c>
      <c r="Q12" s="21"/>
      <c r="R12" s="122">
        <f>+'PI One'!R12</f>
        <v>0</v>
      </c>
      <c r="S12" s="145">
        <f>+'PI One'!S12</f>
        <v>0</v>
      </c>
      <c r="T12" s="27">
        <f>ROUND(R12/9*S12,0)</f>
        <v>0</v>
      </c>
      <c r="U12" s="21"/>
      <c r="V12" s="122">
        <f>+'PI One'!V12</f>
        <v>0</v>
      </c>
      <c r="W12" s="145">
        <f>+'PI One'!W12</f>
        <v>0</v>
      </c>
      <c r="X12" s="27">
        <f>ROUND(V12/9*W12,0)</f>
        <v>0</v>
      </c>
      <c r="Y12" s="21"/>
      <c r="Z12" s="21"/>
      <c r="AA12" s="20">
        <f t="shared" ref="AA12:AA21" si="0">ROUND(H12+L12+P12+T12+X12,0)</f>
        <v>0</v>
      </c>
    </row>
    <row r="13" spans="1:27" ht="15.75" customHeight="1" x14ac:dyDescent="0.25">
      <c r="A13" s="3" t="str">
        <f>'PI One'!A13</f>
        <v>PI Name</v>
      </c>
      <c r="B13" s="25">
        <f>+'PI Two'!B13</f>
        <v>0</v>
      </c>
      <c r="C13" s="112">
        <f>+'PI Two'!C13</f>
        <v>0</v>
      </c>
      <c r="D13" s="27">
        <f t="shared" ref="D13:D21" si="1">ROUND(B13/195*C13,0)</f>
        <v>0</v>
      </c>
      <c r="E13" s="21"/>
      <c r="F13" s="122">
        <f>+'PI Two'!F13</f>
        <v>0</v>
      </c>
      <c r="G13" s="145">
        <f>+'PI Two'!G13</f>
        <v>0</v>
      </c>
      <c r="H13" s="27">
        <f t="shared" ref="H13:H21" si="2">ROUND(F13/9*G13,0)</f>
        <v>0</v>
      </c>
      <c r="I13" s="21"/>
      <c r="J13" s="122">
        <f>+'PI Two'!J13</f>
        <v>0</v>
      </c>
      <c r="K13" s="145">
        <f>+'PI Two'!K13</f>
        <v>0</v>
      </c>
      <c r="L13" s="27">
        <f t="shared" ref="L13:L21" si="3">ROUND(J13/9*K13,0)</f>
        <v>0</v>
      </c>
      <c r="M13" s="21"/>
      <c r="N13" s="122">
        <f>+'PI Two'!N13</f>
        <v>0</v>
      </c>
      <c r="O13" s="145">
        <f>+'PI Two'!O13</f>
        <v>0</v>
      </c>
      <c r="P13" s="27">
        <f t="shared" ref="P13:P21" si="4">ROUND(N13/9*O13,0)</f>
        <v>0</v>
      </c>
      <c r="Q13" s="21"/>
      <c r="R13" s="122">
        <f>+'PI Two'!R13</f>
        <v>0</v>
      </c>
      <c r="S13" s="145">
        <f>+'PI Two'!S13</f>
        <v>0</v>
      </c>
      <c r="T13" s="27">
        <f t="shared" ref="T13:T21" si="5">ROUND(R13/9*S13,0)</f>
        <v>0</v>
      </c>
      <c r="U13" s="21"/>
      <c r="V13" s="122">
        <f>+'PI Two'!V13</f>
        <v>0</v>
      </c>
      <c r="W13" s="145">
        <f>+'PI Two'!W13</f>
        <v>0</v>
      </c>
      <c r="X13" s="27">
        <f t="shared" ref="X13:X21" si="6">ROUND(V13/9*W13,0)</f>
        <v>0</v>
      </c>
      <c r="Y13" s="21"/>
      <c r="Z13" s="21"/>
      <c r="AA13" s="20">
        <f t="shared" si="0"/>
        <v>0</v>
      </c>
    </row>
    <row r="14" spans="1:27" ht="15.75" customHeight="1" x14ac:dyDescent="0.25">
      <c r="A14" s="3" t="str">
        <f>'PI Two'!A13</f>
        <v>PI Name</v>
      </c>
      <c r="B14" s="25">
        <f>+'PI Three'!B14</f>
        <v>0</v>
      </c>
      <c r="C14" s="112">
        <f>+'PI Three'!C14</f>
        <v>0</v>
      </c>
      <c r="D14" s="27">
        <f t="shared" si="1"/>
        <v>0</v>
      </c>
      <c r="E14" s="30"/>
      <c r="F14" s="122">
        <f>'PI One'!F13</f>
        <v>0</v>
      </c>
      <c r="G14" s="145">
        <f>'PI One'!G13</f>
        <v>0</v>
      </c>
      <c r="H14" s="27">
        <f t="shared" si="2"/>
        <v>0</v>
      </c>
      <c r="I14" s="30"/>
      <c r="J14" s="122">
        <f>'PI One'!J13</f>
        <v>0</v>
      </c>
      <c r="K14" s="145">
        <f>'PI One'!K13</f>
        <v>0</v>
      </c>
      <c r="L14" s="27">
        <f t="shared" si="3"/>
        <v>0</v>
      </c>
      <c r="M14" s="30"/>
      <c r="N14" s="122">
        <f>'PI One'!N13</f>
        <v>0</v>
      </c>
      <c r="O14" s="145">
        <f>'PI One'!O13</f>
        <v>0</v>
      </c>
      <c r="P14" s="27">
        <f t="shared" si="4"/>
        <v>0</v>
      </c>
      <c r="Q14" s="30"/>
      <c r="R14" s="122">
        <f>'PI One'!R13</f>
        <v>0</v>
      </c>
      <c r="S14" s="145">
        <f>'PI One'!S13</f>
        <v>0</v>
      </c>
      <c r="T14" s="27">
        <f t="shared" si="5"/>
        <v>0</v>
      </c>
      <c r="U14" s="30"/>
      <c r="V14" s="122">
        <f>'PI One'!V13</f>
        <v>0</v>
      </c>
      <c r="W14" s="145">
        <f>'PI One'!W13</f>
        <v>0</v>
      </c>
      <c r="X14" s="27">
        <f t="shared" si="6"/>
        <v>0</v>
      </c>
      <c r="Y14" s="30"/>
      <c r="Z14" s="30"/>
      <c r="AA14" s="20">
        <f t="shared" si="0"/>
        <v>0</v>
      </c>
    </row>
    <row r="15" spans="1:27" ht="15.75" customHeight="1" x14ac:dyDescent="0.25">
      <c r="A15" s="3" t="str">
        <f>'PI Two'!A14</f>
        <v>PI Name</v>
      </c>
      <c r="B15" s="25">
        <f>+'PI Four'!B15</f>
        <v>0</v>
      </c>
      <c r="C15" s="112">
        <f>+'PI Four'!C15</f>
        <v>0</v>
      </c>
      <c r="D15" s="27">
        <f t="shared" si="1"/>
        <v>0</v>
      </c>
      <c r="E15" s="30"/>
      <c r="F15" s="122">
        <f>'PI Two'!F14</f>
        <v>0</v>
      </c>
      <c r="G15" s="145">
        <f>'PI Two'!G14</f>
        <v>0</v>
      </c>
      <c r="H15" s="27">
        <f t="shared" si="2"/>
        <v>0</v>
      </c>
      <c r="I15" s="30"/>
      <c r="J15" s="122">
        <f>'PI Two'!J14</f>
        <v>0</v>
      </c>
      <c r="K15" s="145">
        <f>'PI Two'!K14</f>
        <v>0</v>
      </c>
      <c r="L15" s="27">
        <f t="shared" si="3"/>
        <v>0</v>
      </c>
      <c r="M15" s="30"/>
      <c r="N15" s="122">
        <f>'PI Two'!N14</f>
        <v>0</v>
      </c>
      <c r="O15" s="145">
        <f>'PI Two'!O14</f>
        <v>0</v>
      </c>
      <c r="P15" s="27">
        <f t="shared" si="4"/>
        <v>0</v>
      </c>
      <c r="Q15" s="30"/>
      <c r="R15" s="122">
        <f>'PI Two'!R14</f>
        <v>0</v>
      </c>
      <c r="S15" s="145">
        <f>'PI Two'!S14</f>
        <v>0</v>
      </c>
      <c r="T15" s="27">
        <f t="shared" si="5"/>
        <v>0</v>
      </c>
      <c r="U15" s="30"/>
      <c r="V15" s="122">
        <f>'PI Two'!V14</f>
        <v>0</v>
      </c>
      <c r="W15" s="145">
        <f>'PI Two'!W14</f>
        <v>0</v>
      </c>
      <c r="X15" s="27">
        <f t="shared" si="6"/>
        <v>0</v>
      </c>
      <c r="Y15" s="30"/>
      <c r="Z15" s="30"/>
      <c r="AA15" s="20">
        <f t="shared" si="0"/>
        <v>0</v>
      </c>
    </row>
    <row r="16" spans="1:27" ht="15.75" customHeight="1" x14ac:dyDescent="0.25">
      <c r="A16" s="3" t="str">
        <f>'PI Three'!A14</f>
        <v>PI Name</v>
      </c>
      <c r="B16" s="25">
        <f>+'PI Five'!B16</f>
        <v>0</v>
      </c>
      <c r="C16" s="112">
        <f>+'PI Five'!C16</f>
        <v>0</v>
      </c>
      <c r="D16" s="27">
        <f t="shared" si="1"/>
        <v>0</v>
      </c>
      <c r="E16" s="30"/>
      <c r="F16" s="122">
        <f>'PI Three'!F14</f>
        <v>0</v>
      </c>
      <c r="G16" s="145">
        <f>'PI Three'!G14</f>
        <v>0</v>
      </c>
      <c r="H16" s="27">
        <f t="shared" si="2"/>
        <v>0</v>
      </c>
      <c r="I16" s="30"/>
      <c r="J16" s="122">
        <f>'PI Three'!J14</f>
        <v>0</v>
      </c>
      <c r="K16" s="145">
        <f>'PI Three'!K14</f>
        <v>0</v>
      </c>
      <c r="L16" s="27">
        <f t="shared" si="3"/>
        <v>0</v>
      </c>
      <c r="M16" s="30"/>
      <c r="N16" s="122">
        <f>'PI Three'!N14</f>
        <v>0</v>
      </c>
      <c r="O16" s="145">
        <f>'PI Three'!O14</f>
        <v>0</v>
      </c>
      <c r="P16" s="27">
        <f t="shared" si="4"/>
        <v>0</v>
      </c>
      <c r="Q16" s="30"/>
      <c r="R16" s="122">
        <f>'PI Three'!R14</f>
        <v>0</v>
      </c>
      <c r="S16" s="145">
        <f>'PI Three'!S14</f>
        <v>0</v>
      </c>
      <c r="T16" s="27">
        <f t="shared" si="5"/>
        <v>0</v>
      </c>
      <c r="U16" s="30"/>
      <c r="V16" s="122">
        <f>'PI Three'!V14</f>
        <v>0</v>
      </c>
      <c r="W16" s="145">
        <f>'PI Three'!W14</f>
        <v>0</v>
      </c>
      <c r="X16" s="27">
        <f t="shared" si="6"/>
        <v>0</v>
      </c>
      <c r="Y16" s="30"/>
      <c r="Z16" s="30"/>
      <c r="AA16" s="20">
        <f t="shared" si="0"/>
        <v>0</v>
      </c>
    </row>
    <row r="17" spans="1:27" ht="15.75" customHeight="1" x14ac:dyDescent="0.25">
      <c r="A17" s="3" t="str">
        <f>'PI Three'!A15</f>
        <v>PI Name</v>
      </c>
      <c r="B17" s="25">
        <f>+'PI Six'!B17</f>
        <v>0</v>
      </c>
      <c r="C17" s="112">
        <f>+'PI Six'!C17</f>
        <v>0</v>
      </c>
      <c r="D17" s="27">
        <f t="shared" si="1"/>
        <v>0</v>
      </c>
      <c r="E17" s="30"/>
      <c r="F17" s="122">
        <f>'PI Three'!F15</f>
        <v>0</v>
      </c>
      <c r="G17" s="145">
        <f>'PI Three'!G15</f>
        <v>0</v>
      </c>
      <c r="H17" s="27">
        <f t="shared" si="2"/>
        <v>0</v>
      </c>
      <c r="I17" s="30"/>
      <c r="J17" s="122">
        <f>'PI Three'!J15</f>
        <v>0</v>
      </c>
      <c r="K17" s="145">
        <f>'PI Three'!K15</f>
        <v>0</v>
      </c>
      <c r="L17" s="27">
        <f t="shared" si="3"/>
        <v>0</v>
      </c>
      <c r="M17" s="30"/>
      <c r="N17" s="122">
        <f>'PI Three'!N15</f>
        <v>0</v>
      </c>
      <c r="O17" s="145">
        <f>'PI Three'!O15</f>
        <v>0</v>
      </c>
      <c r="P17" s="27">
        <f t="shared" si="4"/>
        <v>0</v>
      </c>
      <c r="Q17" s="30"/>
      <c r="R17" s="122">
        <f>'PI Three'!R15</f>
        <v>0</v>
      </c>
      <c r="S17" s="145">
        <f>'PI Three'!S15</f>
        <v>0</v>
      </c>
      <c r="T17" s="27">
        <f t="shared" si="5"/>
        <v>0</v>
      </c>
      <c r="U17" s="30"/>
      <c r="V17" s="122">
        <f>'PI Three'!V15</f>
        <v>0</v>
      </c>
      <c r="W17" s="145">
        <f>'PI Three'!W15</f>
        <v>0</v>
      </c>
      <c r="X17" s="27">
        <f t="shared" si="6"/>
        <v>0</v>
      </c>
      <c r="Y17" s="30"/>
      <c r="Z17" s="30"/>
      <c r="AA17" s="20">
        <f t="shared" si="0"/>
        <v>0</v>
      </c>
    </row>
    <row r="18" spans="1:27" ht="15.75" customHeight="1" x14ac:dyDescent="0.25">
      <c r="A18" s="3" t="str">
        <f>'PI Four'!A15</f>
        <v>PI Name</v>
      </c>
      <c r="B18" s="25">
        <f>+'PI seven &amp; eight'!B18</f>
        <v>0</v>
      </c>
      <c r="C18" s="112">
        <f>+'PI seven &amp; eight'!C18</f>
        <v>0</v>
      </c>
      <c r="D18" s="27">
        <f t="shared" si="1"/>
        <v>0</v>
      </c>
      <c r="E18" s="30"/>
      <c r="F18" s="122">
        <f>'PI Four'!F15</f>
        <v>0</v>
      </c>
      <c r="G18" s="145">
        <f>'PI Four'!G15</f>
        <v>0</v>
      </c>
      <c r="H18" s="27">
        <f t="shared" si="2"/>
        <v>0</v>
      </c>
      <c r="I18" s="30"/>
      <c r="J18" s="122">
        <f>'PI Four'!J15</f>
        <v>0</v>
      </c>
      <c r="K18" s="145">
        <f>'PI Four'!K15</f>
        <v>0</v>
      </c>
      <c r="L18" s="27">
        <f t="shared" si="3"/>
        <v>0</v>
      </c>
      <c r="M18" s="30"/>
      <c r="N18" s="122">
        <f>'PI Four'!N15</f>
        <v>0</v>
      </c>
      <c r="O18" s="145">
        <f>'PI Four'!O15</f>
        <v>0</v>
      </c>
      <c r="P18" s="27">
        <f t="shared" si="4"/>
        <v>0</v>
      </c>
      <c r="Q18" s="30"/>
      <c r="R18" s="122">
        <f>'PI Four'!R15</f>
        <v>0</v>
      </c>
      <c r="S18" s="145">
        <f>'PI Four'!S15</f>
        <v>0</v>
      </c>
      <c r="T18" s="27">
        <f t="shared" si="5"/>
        <v>0</v>
      </c>
      <c r="U18" s="30"/>
      <c r="V18" s="122">
        <f>'PI Four'!V15</f>
        <v>0</v>
      </c>
      <c r="W18" s="145">
        <f>'PI Four'!W15</f>
        <v>0</v>
      </c>
      <c r="X18" s="27">
        <f t="shared" si="6"/>
        <v>0</v>
      </c>
      <c r="Y18" s="30"/>
      <c r="Z18" s="30"/>
      <c r="AA18" s="20">
        <f t="shared" si="0"/>
        <v>0</v>
      </c>
    </row>
    <row r="19" spans="1:27" ht="15.75" customHeight="1" x14ac:dyDescent="0.25">
      <c r="A19" s="3" t="str">
        <f>'PI Four'!A16</f>
        <v>PI Name</v>
      </c>
      <c r="B19" s="25">
        <f>+'PI seven &amp; eight'!B19</f>
        <v>0</v>
      </c>
      <c r="C19" s="112">
        <f>+'PI seven &amp; eight'!C19</f>
        <v>0</v>
      </c>
      <c r="D19" s="27">
        <f t="shared" si="1"/>
        <v>0</v>
      </c>
      <c r="E19" s="30"/>
      <c r="F19" s="122">
        <f>'PI Four'!F16</f>
        <v>0</v>
      </c>
      <c r="G19" s="145">
        <f>'PI Four'!G16</f>
        <v>0</v>
      </c>
      <c r="H19" s="27">
        <f t="shared" si="2"/>
        <v>0</v>
      </c>
      <c r="I19" s="30"/>
      <c r="J19" s="122">
        <f>'PI Four'!J16</f>
        <v>0</v>
      </c>
      <c r="K19" s="145">
        <f>'PI Four'!K16</f>
        <v>0</v>
      </c>
      <c r="L19" s="27">
        <f t="shared" si="3"/>
        <v>0</v>
      </c>
      <c r="M19" s="30"/>
      <c r="N19" s="122">
        <f>'PI Four'!N16</f>
        <v>0</v>
      </c>
      <c r="O19" s="145">
        <f>'PI Four'!O16</f>
        <v>0</v>
      </c>
      <c r="P19" s="27">
        <f t="shared" si="4"/>
        <v>0</v>
      </c>
      <c r="Q19" s="30"/>
      <c r="R19" s="122">
        <f>'PI Four'!R16</f>
        <v>0</v>
      </c>
      <c r="S19" s="145">
        <f>'PI Four'!S16</f>
        <v>0</v>
      </c>
      <c r="T19" s="27">
        <f t="shared" si="5"/>
        <v>0</v>
      </c>
      <c r="U19" s="30"/>
      <c r="V19" s="122">
        <f>'PI Four'!V16</f>
        <v>0</v>
      </c>
      <c r="W19" s="145">
        <f>'PI Four'!W16</f>
        <v>0</v>
      </c>
      <c r="X19" s="27">
        <f t="shared" si="6"/>
        <v>0</v>
      </c>
      <c r="Y19" s="30"/>
      <c r="Z19" s="30"/>
      <c r="AA19" s="20">
        <f t="shared" si="0"/>
        <v>0</v>
      </c>
    </row>
    <row r="20" spans="1:27" ht="15.75" customHeight="1" x14ac:dyDescent="0.25">
      <c r="A20" s="3" t="str">
        <f>'PI Five'!A15</f>
        <v>PI Name</v>
      </c>
      <c r="B20" s="25">
        <f>+'PI nine &amp; ten'!B20</f>
        <v>0</v>
      </c>
      <c r="C20" s="112">
        <f>+'PI nine &amp; ten'!C20</f>
        <v>0</v>
      </c>
      <c r="D20" s="27">
        <f t="shared" si="1"/>
        <v>0</v>
      </c>
      <c r="E20" s="30"/>
      <c r="F20" s="122">
        <f>'PI Five'!F15</f>
        <v>0</v>
      </c>
      <c r="G20" s="145">
        <f>'PI Five'!G15</f>
        <v>0</v>
      </c>
      <c r="H20" s="27">
        <f t="shared" si="2"/>
        <v>0</v>
      </c>
      <c r="I20" s="30"/>
      <c r="J20" s="122">
        <f>'PI Five'!J15</f>
        <v>0</v>
      </c>
      <c r="K20" s="145">
        <f>'PI Five'!K15</f>
        <v>0</v>
      </c>
      <c r="L20" s="27">
        <f t="shared" si="3"/>
        <v>0</v>
      </c>
      <c r="M20" s="30"/>
      <c r="N20" s="122">
        <f>'PI Five'!N15</f>
        <v>0</v>
      </c>
      <c r="O20" s="145">
        <f>'PI Five'!O15</f>
        <v>0</v>
      </c>
      <c r="P20" s="27">
        <f t="shared" si="4"/>
        <v>0</v>
      </c>
      <c r="Q20" s="30"/>
      <c r="R20" s="122">
        <f>'PI Five'!R15</f>
        <v>0</v>
      </c>
      <c r="S20" s="145">
        <f>'PI Five'!S15</f>
        <v>0</v>
      </c>
      <c r="T20" s="27">
        <f t="shared" si="5"/>
        <v>0</v>
      </c>
      <c r="U20" s="30"/>
      <c r="V20" s="122">
        <f>'PI Five'!V15</f>
        <v>0</v>
      </c>
      <c r="W20" s="145">
        <f>'PI Five'!W15</f>
        <v>0</v>
      </c>
      <c r="X20" s="27">
        <f t="shared" si="6"/>
        <v>0</v>
      </c>
      <c r="Y20" s="30"/>
      <c r="Z20" s="30"/>
      <c r="AA20" s="20">
        <f t="shared" si="0"/>
        <v>0</v>
      </c>
    </row>
    <row r="21" spans="1:27" ht="15.75" customHeight="1" x14ac:dyDescent="0.25">
      <c r="A21" s="3" t="str">
        <f>'PI Five'!A16</f>
        <v>PI Name</v>
      </c>
      <c r="B21" s="25">
        <f>+'PI nine &amp; ten'!B21</f>
        <v>0</v>
      </c>
      <c r="C21" s="112">
        <f>+'PI nine &amp; ten'!C21</f>
        <v>0</v>
      </c>
      <c r="D21" s="27">
        <f t="shared" si="1"/>
        <v>0</v>
      </c>
      <c r="E21" s="30"/>
      <c r="F21" s="122">
        <f>'PI Five'!F16</f>
        <v>0</v>
      </c>
      <c r="G21" s="145">
        <f>'PI Five'!G16</f>
        <v>0</v>
      </c>
      <c r="H21" s="27">
        <f t="shared" si="2"/>
        <v>0</v>
      </c>
      <c r="I21" s="30"/>
      <c r="J21" s="122">
        <f>'PI Five'!J16</f>
        <v>0</v>
      </c>
      <c r="K21" s="145">
        <f>'PI Five'!K16</f>
        <v>0</v>
      </c>
      <c r="L21" s="27">
        <f t="shared" si="3"/>
        <v>0</v>
      </c>
      <c r="M21" s="30"/>
      <c r="N21" s="122">
        <f>'PI Five'!N16</f>
        <v>0</v>
      </c>
      <c r="O21" s="145">
        <f>'PI Five'!O16</f>
        <v>0</v>
      </c>
      <c r="P21" s="27">
        <f t="shared" si="4"/>
        <v>0</v>
      </c>
      <c r="Q21" s="30"/>
      <c r="R21" s="122">
        <f>'PI Five'!R16</f>
        <v>0</v>
      </c>
      <c r="S21" s="145">
        <f>'PI Five'!S16</f>
        <v>0</v>
      </c>
      <c r="T21" s="27">
        <f t="shared" si="5"/>
        <v>0</v>
      </c>
      <c r="U21" s="30"/>
      <c r="V21" s="122">
        <f>'PI Five'!V16</f>
        <v>0</v>
      </c>
      <c r="W21" s="145">
        <f>'PI Five'!W16</f>
        <v>0</v>
      </c>
      <c r="X21" s="27">
        <f t="shared" si="6"/>
        <v>0</v>
      </c>
      <c r="Y21" s="30"/>
      <c r="Z21" s="30"/>
      <c r="AA21" s="20">
        <f t="shared" si="0"/>
        <v>0</v>
      </c>
    </row>
    <row r="22" spans="1:27" ht="15.75" customHeight="1" x14ac:dyDescent="0.25">
      <c r="E22" s="30"/>
      <c r="F22" s="111"/>
      <c r="G22" s="15"/>
      <c r="H22" s="43"/>
      <c r="I22" s="30"/>
      <c r="J22" s="20"/>
      <c r="K22" s="15"/>
      <c r="L22" s="43"/>
      <c r="M22" s="30"/>
      <c r="O22" s="15"/>
      <c r="P22" s="43"/>
      <c r="Q22" s="30"/>
      <c r="S22" s="15"/>
      <c r="T22" s="43"/>
      <c r="U22" s="30"/>
      <c r="W22" s="15"/>
      <c r="X22" s="43"/>
      <c r="Y22" s="30"/>
      <c r="Z22" s="30"/>
      <c r="AA22" s="105"/>
    </row>
    <row r="23" spans="1:27" x14ac:dyDescent="0.25">
      <c r="A23" s="15" t="s">
        <v>60</v>
      </c>
      <c r="B23" s="28"/>
      <c r="C23" s="15"/>
      <c r="D23" s="27">
        <f>ROUND(SUM(D12:D21),0)</f>
        <v>0</v>
      </c>
      <c r="E23" s="32"/>
      <c r="F23" s="111"/>
      <c r="G23" s="15"/>
      <c r="H23" s="27">
        <f>ROUND(SUM(H12:H21),0)</f>
        <v>0</v>
      </c>
      <c r="I23" s="32"/>
      <c r="J23" s="20"/>
      <c r="K23" s="15"/>
      <c r="L23" s="27">
        <f>ROUND(SUM(L12:L21),0)</f>
        <v>0</v>
      </c>
      <c r="M23" s="32"/>
      <c r="O23" s="15"/>
      <c r="P23" s="27">
        <f>ROUND(SUM(P12:P21),0)</f>
        <v>0</v>
      </c>
      <c r="Q23" s="32"/>
      <c r="S23" s="15"/>
      <c r="T23" s="27">
        <f>ROUND(SUM(T12:T21),0)</f>
        <v>0</v>
      </c>
      <c r="U23" s="32"/>
      <c r="W23" s="15"/>
      <c r="X23" s="27">
        <f>ROUND(SUM(X12:X21),0)</f>
        <v>0</v>
      </c>
      <c r="Y23" s="32"/>
      <c r="Z23" s="32"/>
      <c r="AA23" s="20">
        <f>ROUND(H23+L23+P23+T23+X23,0)</f>
        <v>0</v>
      </c>
    </row>
    <row r="24" spans="1:27" ht="6" customHeight="1" x14ac:dyDescent="0.25">
      <c r="A24" s="15"/>
      <c r="B24" s="28"/>
      <c r="C24" s="15"/>
      <c r="D24" s="27"/>
      <c r="E24" s="32"/>
      <c r="F24" s="111"/>
      <c r="G24" s="15"/>
      <c r="H24" s="27"/>
      <c r="I24" s="32"/>
      <c r="J24" s="20"/>
      <c r="K24" s="15"/>
      <c r="L24" s="27"/>
      <c r="M24" s="32"/>
      <c r="O24" s="15"/>
      <c r="P24" s="27"/>
      <c r="Q24" s="32"/>
      <c r="S24" s="15"/>
      <c r="T24" s="27"/>
      <c r="U24" s="32"/>
      <c r="W24" s="15"/>
      <c r="X24" s="27"/>
      <c r="Y24" s="32"/>
      <c r="Z24" s="32"/>
      <c r="AA24" s="27"/>
    </row>
    <row r="25" spans="1:27" x14ac:dyDescent="0.25">
      <c r="A25" s="23" t="s">
        <v>120</v>
      </c>
      <c r="B25" s="33" t="s">
        <v>56</v>
      </c>
      <c r="C25" s="23" t="s">
        <v>62</v>
      </c>
      <c r="D25" s="27"/>
      <c r="E25" s="32"/>
      <c r="F25" s="120" t="s">
        <v>56</v>
      </c>
      <c r="G25" s="23" t="s">
        <v>62</v>
      </c>
      <c r="H25" s="27"/>
      <c r="I25" s="32"/>
      <c r="J25" s="23" t="s">
        <v>56</v>
      </c>
      <c r="K25" s="23" t="s">
        <v>62</v>
      </c>
      <c r="L25" s="27"/>
      <c r="M25" s="32"/>
      <c r="N25" s="23" t="s">
        <v>56</v>
      </c>
      <c r="O25" s="23" t="s">
        <v>62</v>
      </c>
      <c r="P25" s="27"/>
      <c r="Q25" s="32"/>
      <c r="R25" s="23" t="s">
        <v>56</v>
      </c>
      <c r="S25" s="23" t="s">
        <v>62</v>
      </c>
      <c r="T25" s="27"/>
      <c r="U25" s="32"/>
      <c r="V25" s="23" t="s">
        <v>56</v>
      </c>
      <c r="W25" s="23" t="s">
        <v>62</v>
      </c>
      <c r="X25" s="27"/>
      <c r="Y25" s="32"/>
      <c r="Z25" s="32"/>
      <c r="AA25" s="27"/>
    </row>
    <row r="26" spans="1:27" x14ac:dyDescent="0.25">
      <c r="A26" s="15" t="str">
        <f>+'PI One'!A26</f>
        <v>Faculty Release for 9 month</v>
      </c>
      <c r="B26" s="119">
        <f>+'PI One'!B26</f>
        <v>0</v>
      </c>
      <c r="C26" s="35"/>
      <c r="D26" s="27">
        <f>ROUND(B26/9*C26,0)</f>
        <v>0</v>
      </c>
      <c r="E26" s="32"/>
      <c r="F26" s="150">
        <f>'PI One'!F26+'PI Two'!F26+'PI Three'!F26+'PI Four'!F26+'PI Five'!F26</f>
        <v>150000</v>
      </c>
      <c r="G26" s="36">
        <f>'PI One'!G26+'PI Two'!G26+'PI Three'!G26+'PI Four'!G26+'PI Five'!G26</f>
        <v>2</v>
      </c>
      <c r="H26" s="27">
        <f>'PI One'!H26+'PI Two'!H26+'PI Three'!H26+'PI Four'!H26+'PI Five'!H26</f>
        <v>16667</v>
      </c>
      <c r="I26" s="32"/>
      <c r="J26" s="150">
        <f>'PI One'!J26+'PI Two'!J26+'PI Three'!J26+'PI Four'!J26+'PI Five'!J26</f>
        <v>154500</v>
      </c>
      <c r="K26" s="36">
        <f>'PI One'!K26+'PI Two'!K26+'PI Three'!K26+'PI Four'!K26+'PI Five'!K26</f>
        <v>2</v>
      </c>
      <c r="L26" s="27">
        <f>'PI One'!L26+'PI Two'!L26+'PI Three'!L26+'PI Four'!L26+'PI Five'!L26</f>
        <v>17166</v>
      </c>
      <c r="M26" s="32"/>
      <c r="N26" s="150">
        <f>'PI One'!N26+'PI Two'!N26+'PI Three'!N26+'PI Four'!N26+'PI Five'!N26</f>
        <v>159135</v>
      </c>
      <c r="O26" s="36">
        <f>'PI One'!O26+'PI Two'!O26+'PI Three'!O26+'PI Four'!O26+'PI Five'!O26</f>
        <v>2</v>
      </c>
      <c r="P26" s="27">
        <f>'PI One'!P26+'PI Two'!P26+'PI Three'!P26+'PI Four'!P26+'PI Five'!P26</f>
        <v>17682</v>
      </c>
      <c r="Q26" s="32"/>
      <c r="R26" s="150">
        <f>'PI One'!R26+'PI Two'!R26+'PI Three'!R26+'PI Four'!R26+'PI Five'!R26</f>
        <v>163909.04999999999</v>
      </c>
      <c r="S26" s="36">
        <f>'PI One'!S26+'PI Two'!S26+'PI Three'!S26+'PI Four'!S26+'PI Five'!S26</f>
        <v>2</v>
      </c>
      <c r="T26" s="27">
        <f>'PI One'!T26+'PI Two'!T26+'PI Three'!T26+'PI Four'!T26+'PI Five'!T26</f>
        <v>18212</v>
      </c>
      <c r="U26" s="32"/>
      <c r="V26" s="150">
        <f>'PI One'!V26+'PI Two'!V26+'PI Three'!V26+'PI Four'!V26+'PI Five'!V26</f>
        <v>168826.32</v>
      </c>
      <c r="W26" s="36">
        <f>'PI One'!W26+'PI Two'!W26+'PI Three'!W26+'PI Four'!W26+'PI Five'!W26</f>
        <v>2</v>
      </c>
      <c r="X26" s="27">
        <f>'PI One'!X26+'PI Two'!X26+'PI Three'!X26+'PI Four'!X26+'PI Five'!X26</f>
        <v>18759</v>
      </c>
      <c r="Y26" s="32"/>
      <c r="Z26" s="32"/>
      <c r="AA26" s="20">
        <f>ROUND(H26+L26+P26+T26+X26,0)</f>
        <v>88486</v>
      </c>
    </row>
    <row r="27" spans="1:27" x14ac:dyDescent="0.25">
      <c r="A27" s="15"/>
      <c r="B27" s="25"/>
      <c r="C27" s="112"/>
      <c r="D27" s="27"/>
      <c r="E27" s="32"/>
      <c r="F27" s="122"/>
      <c r="G27" s="127"/>
      <c r="H27" s="123"/>
      <c r="I27" s="123"/>
      <c r="J27" s="111"/>
      <c r="K27" s="127"/>
      <c r="L27" s="123"/>
      <c r="M27" s="123"/>
      <c r="N27" s="111"/>
      <c r="O27" s="126"/>
      <c r="P27" s="123"/>
      <c r="Q27" s="123"/>
      <c r="R27" s="111"/>
      <c r="S27" s="126"/>
      <c r="T27" s="123"/>
      <c r="U27" s="123"/>
      <c r="V27" s="111"/>
      <c r="W27" s="126"/>
      <c r="X27" s="123"/>
      <c r="Y27" s="123"/>
      <c r="Z27" s="123"/>
      <c r="AA27" s="111"/>
    </row>
    <row r="28" spans="1:27" x14ac:dyDescent="0.25">
      <c r="A28" s="23" t="str">
        <f>'PI Two'!A28</f>
        <v>Research Faculty</v>
      </c>
      <c r="B28" s="25">
        <f>+'PI Two'!B28</f>
        <v>0</v>
      </c>
      <c r="C28" s="112">
        <f>+'PI Two'!C28</f>
        <v>0</v>
      </c>
      <c r="D28" s="27">
        <f t="shared" ref="D28:D37" si="7">ROUND(B28/195*C28,0)</f>
        <v>0</v>
      </c>
      <c r="E28" s="32"/>
      <c r="F28" s="122"/>
      <c r="G28" s="127"/>
      <c r="H28" s="123"/>
      <c r="I28" s="123"/>
      <c r="J28" s="111"/>
      <c r="K28" s="127"/>
      <c r="L28" s="123"/>
      <c r="M28" s="123"/>
      <c r="N28" s="111"/>
      <c r="O28" s="126"/>
      <c r="P28" s="123"/>
      <c r="Q28" s="123"/>
      <c r="R28" s="111"/>
      <c r="S28" s="126"/>
      <c r="T28" s="123"/>
      <c r="U28" s="123"/>
      <c r="V28" s="111"/>
      <c r="W28" s="126"/>
      <c r="X28" s="123"/>
      <c r="Y28" s="123"/>
      <c r="Z28" s="123"/>
      <c r="AA28" s="123"/>
    </row>
    <row r="29" spans="1:27" x14ac:dyDescent="0.25">
      <c r="A29" s="15" t="s">
        <v>121</v>
      </c>
      <c r="B29" s="25">
        <f>+'PI Three'!B28</f>
        <v>0</v>
      </c>
      <c r="C29" s="112">
        <f>+'PI Three'!C28</f>
        <v>0</v>
      </c>
      <c r="D29" s="27">
        <f t="shared" ref="D29" si="8">ROUND(B29/195*C29,0)</f>
        <v>0</v>
      </c>
      <c r="E29" s="32"/>
      <c r="F29" s="122">
        <f>+'PI One'!F29</f>
        <v>0</v>
      </c>
      <c r="G29" s="37">
        <f>'PI One'!G29</f>
        <v>0</v>
      </c>
      <c r="H29" s="27">
        <f t="shared" ref="H29" si="9">ROUND(F29/12*G29,0)</f>
        <v>0</v>
      </c>
      <c r="I29" s="32"/>
      <c r="J29" s="122">
        <f>+'PI One'!J29</f>
        <v>0</v>
      </c>
      <c r="K29" s="37">
        <f>'PI One'!K29</f>
        <v>0</v>
      </c>
      <c r="L29" s="27">
        <f t="shared" ref="L29" si="10">ROUND(J29/12*K29,0)</f>
        <v>0</v>
      </c>
      <c r="M29" s="32"/>
      <c r="N29" s="122">
        <f>+'PI One'!N29</f>
        <v>0</v>
      </c>
      <c r="O29" s="37">
        <f>'PI One'!O29</f>
        <v>0</v>
      </c>
      <c r="P29" s="27">
        <f t="shared" ref="P29" si="11">ROUND(N29/12*O29,0)</f>
        <v>0</v>
      </c>
      <c r="Q29" s="32"/>
      <c r="R29" s="122">
        <f>+'PI One'!R29</f>
        <v>0</v>
      </c>
      <c r="S29" s="37">
        <f>'PI One'!S29</f>
        <v>0</v>
      </c>
      <c r="T29" s="27">
        <f t="shared" ref="T29" si="12">ROUND(R29/12*S29,0)</f>
        <v>0</v>
      </c>
      <c r="U29" s="32"/>
      <c r="V29" s="122">
        <f>+'PI One'!V29</f>
        <v>0</v>
      </c>
      <c r="W29" s="37">
        <f>'PI One'!W29</f>
        <v>0</v>
      </c>
      <c r="X29" s="27">
        <f t="shared" ref="X29" si="13">ROUND(V29/12*W29,0)</f>
        <v>0</v>
      </c>
      <c r="Y29" s="32"/>
      <c r="Z29" s="32"/>
      <c r="AA29" s="20">
        <f t="shared" ref="AA29:AA37" si="14">ROUND(H29+L29+P29+T29+X29,0)</f>
        <v>0</v>
      </c>
    </row>
    <row r="30" spans="1:27" x14ac:dyDescent="0.25">
      <c r="A30" s="15" t="s">
        <v>121</v>
      </c>
      <c r="B30" s="25">
        <f>+'PI Three'!B29</f>
        <v>0</v>
      </c>
      <c r="C30" s="112">
        <f>+'PI Three'!C29</f>
        <v>0</v>
      </c>
      <c r="D30" s="27">
        <f t="shared" si="7"/>
        <v>0</v>
      </c>
      <c r="E30" s="32"/>
      <c r="F30" s="122">
        <f>'PI One'!F30</f>
        <v>0</v>
      </c>
      <c r="G30" s="37">
        <f>'PI One'!G30</f>
        <v>0</v>
      </c>
      <c r="H30" s="27">
        <f t="shared" ref="H30:H37" si="15">ROUND(F30/12*G30,0)</f>
        <v>0</v>
      </c>
      <c r="I30" s="32"/>
      <c r="J30" s="122">
        <f>'PI One'!J30</f>
        <v>0</v>
      </c>
      <c r="K30" s="37">
        <f>'PI One'!K30</f>
        <v>0</v>
      </c>
      <c r="L30" s="27">
        <f t="shared" ref="L30:L37" si="16">ROUND(J30/12*K30,0)</f>
        <v>0</v>
      </c>
      <c r="M30" s="32"/>
      <c r="N30" s="122">
        <f>'PI One'!N30</f>
        <v>0</v>
      </c>
      <c r="O30" s="37">
        <f>'PI One'!O30</f>
        <v>0</v>
      </c>
      <c r="P30" s="27">
        <f t="shared" ref="P30:P37" si="17">ROUND(N30/12*O30,0)</f>
        <v>0</v>
      </c>
      <c r="Q30" s="32"/>
      <c r="R30" s="122">
        <f>'PI One'!R30</f>
        <v>0</v>
      </c>
      <c r="S30" s="37">
        <f>'PI One'!S30</f>
        <v>0</v>
      </c>
      <c r="T30" s="27">
        <f t="shared" ref="T30:T37" si="18">ROUND(R30/12*S30,0)</f>
        <v>0</v>
      </c>
      <c r="U30" s="32"/>
      <c r="V30" s="122">
        <f>'PI One'!V30</f>
        <v>0</v>
      </c>
      <c r="W30" s="37">
        <f>'PI One'!W30</f>
        <v>0</v>
      </c>
      <c r="X30" s="27">
        <f t="shared" ref="X30:X37" si="19">ROUND(V30/12*W30,0)</f>
        <v>0</v>
      </c>
      <c r="Y30" s="32"/>
      <c r="Z30" s="32"/>
      <c r="AA30" s="20">
        <f t="shared" si="14"/>
        <v>0</v>
      </c>
    </row>
    <row r="31" spans="1:27" x14ac:dyDescent="0.25">
      <c r="A31" s="15" t="s">
        <v>64</v>
      </c>
      <c r="B31" s="25">
        <f>+'PI Four'!B30</f>
        <v>0</v>
      </c>
      <c r="C31" s="112">
        <f>+'PI Four'!C30</f>
        <v>0</v>
      </c>
      <c r="D31" s="27">
        <f t="shared" si="7"/>
        <v>0</v>
      </c>
      <c r="E31" s="32"/>
      <c r="F31" s="122">
        <f>'PI Two'!F29</f>
        <v>50000</v>
      </c>
      <c r="G31" s="37">
        <f>'PI Two'!G29</f>
        <v>1</v>
      </c>
      <c r="H31" s="27">
        <f t="shared" si="15"/>
        <v>4167</v>
      </c>
      <c r="I31" s="32"/>
      <c r="J31" s="122">
        <f>'PI Two'!J29</f>
        <v>51500</v>
      </c>
      <c r="K31" s="37">
        <f>'PI Two'!K29</f>
        <v>1</v>
      </c>
      <c r="L31" s="27">
        <f t="shared" si="16"/>
        <v>4292</v>
      </c>
      <c r="M31" s="32"/>
      <c r="N31" s="122">
        <f>'PI Two'!N29</f>
        <v>53045</v>
      </c>
      <c r="O31" s="37">
        <f>'PI Two'!O29</f>
        <v>1</v>
      </c>
      <c r="P31" s="27">
        <f t="shared" si="17"/>
        <v>4420</v>
      </c>
      <c r="Q31" s="32"/>
      <c r="R31" s="122">
        <f>'PI Two'!R29</f>
        <v>54636.35</v>
      </c>
      <c r="S31" s="37">
        <f>'PI Two'!S29</f>
        <v>1</v>
      </c>
      <c r="T31" s="27">
        <f t="shared" si="18"/>
        <v>4553</v>
      </c>
      <c r="U31" s="32"/>
      <c r="V31" s="122">
        <f>'PI Two'!V29</f>
        <v>56275.44</v>
      </c>
      <c r="W31" s="37">
        <f>'PI Two'!W29</f>
        <v>1</v>
      </c>
      <c r="X31" s="27">
        <f t="shared" si="19"/>
        <v>4690</v>
      </c>
      <c r="Y31" s="32"/>
      <c r="Z31" s="32"/>
      <c r="AA31" s="20">
        <f t="shared" si="14"/>
        <v>22122</v>
      </c>
    </row>
    <row r="32" spans="1:27" x14ac:dyDescent="0.25">
      <c r="A32" s="15" t="s">
        <v>64</v>
      </c>
      <c r="B32" s="25">
        <f>+'PI Five'!B31</f>
        <v>0</v>
      </c>
      <c r="C32" s="112">
        <f>+'PI Five'!C31</f>
        <v>0</v>
      </c>
      <c r="D32" s="27">
        <f t="shared" si="7"/>
        <v>0</v>
      </c>
      <c r="E32" s="32"/>
      <c r="F32" s="122">
        <f>+'PI Two'!F30</f>
        <v>0</v>
      </c>
      <c r="G32" s="37">
        <f>+'PI Two'!G30</f>
        <v>0</v>
      </c>
      <c r="H32" s="27">
        <f t="shared" si="15"/>
        <v>0</v>
      </c>
      <c r="I32" s="32"/>
      <c r="J32" s="122">
        <f>+'PI Two'!J30</f>
        <v>0</v>
      </c>
      <c r="K32" s="37">
        <f>+'PI Two'!K30</f>
        <v>0</v>
      </c>
      <c r="L32" s="27">
        <f t="shared" si="16"/>
        <v>0</v>
      </c>
      <c r="M32" s="32"/>
      <c r="N32" s="122">
        <f>+'PI Two'!N30</f>
        <v>0</v>
      </c>
      <c r="O32" s="37">
        <f>+'PI Two'!O30</f>
        <v>0</v>
      </c>
      <c r="P32" s="27">
        <f t="shared" si="17"/>
        <v>0</v>
      </c>
      <c r="Q32" s="32"/>
      <c r="R32" s="122">
        <f>+'PI Two'!R30</f>
        <v>0</v>
      </c>
      <c r="S32" s="37">
        <f>+'PI Two'!S30</f>
        <v>0</v>
      </c>
      <c r="T32" s="27">
        <f t="shared" si="18"/>
        <v>0</v>
      </c>
      <c r="U32" s="32"/>
      <c r="V32" s="122">
        <f>+'PI Two'!V30</f>
        <v>0</v>
      </c>
      <c r="W32" s="37">
        <f>+'PI Two'!W30</f>
        <v>0</v>
      </c>
      <c r="X32" s="27">
        <f t="shared" si="19"/>
        <v>0</v>
      </c>
      <c r="Y32" s="32"/>
      <c r="Z32" s="32"/>
      <c r="AA32" s="20">
        <f t="shared" si="14"/>
        <v>0</v>
      </c>
    </row>
    <row r="33" spans="1:27" x14ac:dyDescent="0.25">
      <c r="A33" s="15" t="s">
        <v>64</v>
      </c>
      <c r="B33" s="25">
        <f>+'PI Six'!B32</f>
        <v>0</v>
      </c>
      <c r="C33" s="112">
        <f>+'PI Six'!$C$32</f>
        <v>0</v>
      </c>
      <c r="D33" s="27">
        <f t="shared" si="7"/>
        <v>0</v>
      </c>
      <c r="E33" s="32"/>
      <c r="F33" s="122">
        <f>+'PI Three'!F29</f>
        <v>50000</v>
      </c>
      <c r="G33" s="37">
        <f>+'PI Three'!G29</f>
        <v>1</v>
      </c>
      <c r="H33" s="27">
        <f t="shared" si="15"/>
        <v>4167</v>
      </c>
      <c r="I33" s="32"/>
      <c r="J33" s="122">
        <f>+'PI Three'!J29</f>
        <v>51500</v>
      </c>
      <c r="K33" s="37">
        <f>+'PI Three'!K29</f>
        <v>1</v>
      </c>
      <c r="L33" s="27">
        <f t="shared" si="16"/>
        <v>4292</v>
      </c>
      <c r="M33" s="32"/>
      <c r="N33" s="122">
        <f>+'PI Three'!N29</f>
        <v>53045</v>
      </c>
      <c r="O33" s="37">
        <f>+'PI Three'!O29</f>
        <v>1</v>
      </c>
      <c r="P33" s="27">
        <f t="shared" si="17"/>
        <v>4420</v>
      </c>
      <c r="Q33" s="32"/>
      <c r="R33" s="122">
        <f>+'PI Three'!R29</f>
        <v>54636.35</v>
      </c>
      <c r="S33" s="37">
        <f>+'PI Three'!S29</f>
        <v>1</v>
      </c>
      <c r="T33" s="27">
        <f t="shared" si="18"/>
        <v>4553</v>
      </c>
      <c r="U33" s="32"/>
      <c r="V33" s="122">
        <f>+'PI Three'!V29</f>
        <v>56275.44</v>
      </c>
      <c r="W33" s="37">
        <f>+'PI Three'!W29</f>
        <v>1</v>
      </c>
      <c r="X33" s="27">
        <f t="shared" si="19"/>
        <v>4690</v>
      </c>
      <c r="Y33" s="32"/>
      <c r="Z33" s="32"/>
      <c r="AA33" s="20">
        <f t="shared" si="14"/>
        <v>22122</v>
      </c>
    </row>
    <row r="34" spans="1:27" s="153" customFormat="1" x14ac:dyDescent="0.25">
      <c r="A34" s="151" t="s">
        <v>64</v>
      </c>
      <c r="B34" s="122">
        <f>+'PI seven &amp; eight'!B33</f>
        <v>0</v>
      </c>
      <c r="C34" s="152">
        <f>+'PI seven &amp; eight'!$C$33</f>
        <v>0</v>
      </c>
      <c r="D34" s="123">
        <f t="shared" si="7"/>
        <v>0</v>
      </c>
      <c r="E34" s="123"/>
      <c r="F34" s="122">
        <f>+'PI Three'!F30</f>
        <v>0</v>
      </c>
      <c r="G34" s="37">
        <f>+'PI Three'!G30</f>
        <v>0</v>
      </c>
      <c r="H34" s="123">
        <f t="shared" si="15"/>
        <v>0</v>
      </c>
      <c r="I34" s="123"/>
      <c r="J34" s="122">
        <f>+'PI Three'!J30</f>
        <v>0</v>
      </c>
      <c r="K34" s="37">
        <f>+'PI Three'!K30</f>
        <v>0</v>
      </c>
      <c r="L34" s="123">
        <f t="shared" si="16"/>
        <v>0</v>
      </c>
      <c r="M34" s="123"/>
      <c r="N34" s="122">
        <f>+'PI Three'!N30</f>
        <v>0</v>
      </c>
      <c r="O34" s="37">
        <f>+'PI Three'!O30</f>
        <v>0</v>
      </c>
      <c r="P34" s="123">
        <f t="shared" si="17"/>
        <v>0</v>
      </c>
      <c r="Q34" s="123"/>
      <c r="R34" s="122">
        <f>+'PI Three'!R30</f>
        <v>0</v>
      </c>
      <c r="S34" s="37">
        <f>+'PI Three'!S30</f>
        <v>0</v>
      </c>
      <c r="T34" s="123">
        <f t="shared" si="18"/>
        <v>0</v>
      </c>
      <c r="U34" s="123"/>
      <c r="V34" s="122">
        <f>+'PI Three'!V30</f>
        <v>0</v>
      </c>
      <c r="W34" s="37">
        <f>+'PI Three'!W30</f>
        <v>0</v>
      </c>
      <c r="X34" s="123">
        <f t="shared" si="19"/>
        <v>0</v>
      </c>
      <c r="Y34" s="123"/>
      <c r="Z34" s="123"/>
      <c r="AA34" s="111">
        <f t="shared" si="14"/>
        <v>0</v>
      </c>
    </row>
    <row r="35" spans="1:27" s="153" customFormat="1" x14ac:dyDescent="0.25">
      <c r="A35" s="151" t="s">
        <v>64</v>
      </c>
      <c r="B35" s="122">
        <f>+'PI seven &amp; eight'!B34</f>
        <v>0</v>
      </c>
      <c r="C35" s="152">
        <f>+'PI seven &amp; eight'!$C$34</f>
        <v>0</v>
      </c>
      <c r="D35" s="123">
        <f t="shared" si="7"/>
        <v>0</v>
      </c>
      <c r="E35" s="123"/>
      <c r="F35" s="122">
        <f>+'PI Four'!F27</f>
        <v>0</v>
      </c>
      <c r="G35" s="37">
        <f>+'PI Four'!G27</f>
        <v>0</v>
      </c>
      <c r="H35" s="123">
        <f t="shared" si="15"/>
        <v>0</v>
      </c>
      <c r="I35" s="123"/>
      <c r="J35" s="122">
        <f>+'PI Four'!J27</f>
        <v>0</v>
      </c>
      <c r="K35" s="37">
        <f>+'PI Four'!K27</f>
        <v>0</v>
      </c>
      <c r="L35" s="123">
        <f t="shared" si="16"/>
        <v>0</v>
      </c>
      <c r="M35" s="123"/>
      <c r="N35" s="122">
        <f>+'PI Four'!N27</f>
        <v>0</v>
      </c>
      <c r="O35" s="37">
        <f>+'PI Four'!O27</f>
        <v>0</v>
      </c>
      <c r="P35" s="123">
        <f t="shared" si="17"/>
        <v>0</v>
      </c>
      <c r="Q35" s="123"/>
      <c r="R35" s="122">
        <f>+'PI Four'!R27</f>
        <v>0</v>
      </c>
      <c r="S35" s="37">
        <f>+'PI Four'!S27</f>
        <v>0</v>
      </c>
      <c r="T35" s="123">
        <f t="shared" si="18"/>
        <v>0</v>
      </c>
      <c r="U35" s="123"/>
      <c r="V35" s="122">
        <f>+'PI Four'!V27</f>
        <v>0</v>
      </c>
      <c r="W35" s="37">
        <f>+'PI Four'!W27</f>
        <v>0</v>
      </c>
      <c r="X35" s="123">
        <f t="shared" si="19"/>
        <v>0</v>
      </c>
      <c r="Y35" s="123"/>
      <c r="Z35" s="123"/>
      <c r="AA35" s="111">
        <f t="shared" si="14"/>
        <v>0</v>
      </c>
    </row>
    <row r="36" spans="1:27" s="153" customFormat="1" x14ac:dyDescent="0.25">
      <c r="A36" s="151" t="s">
        <v>64</v>
      </c>
      <c r="B36" s="122">
        <f>+'PI nine &amp; ten'!B35</f>
        <v>0</v>
      </c>
      <c r="C36" s="152">
        <f>+'PI nine &amp; ten'!C35</f>
        <v>0</v>
      </c>
      <c r="D36" s="123">
        <f t="shared" si="7"/>
        <v>0</v>
      </c>
      <c r="E36" s="123"/>
      <c r="F36" s="122">
        <f>'PI Four'!F28</f>
        <v>0</v>
      </c>
      <c r="G36" s="37">
        <f>+'PI Four'!G28</f>
        <v>0</v>
      </c>
      <c r="H36" s="123">
        <f t="shared" si="15"/>
        <v>0</v>
      </c>
      <c r="I36" s="123"/>
      <c r="J36" s="122">
        <f>'PI Four'!J28</f>
        <v>0</v>
      </c>
      <c r="K36" s="37">
        <f>+'PI Four'!K28</f>
        <v>0</v>
      </c>
      <c r="L36" s="123">
        <f t="shared" si="16"/>
        <v>0</v>
      </c>
      <c r="M36" s="123"/>
      <c r="N36" s="122">
        <f>'PI Four'!N28</f>
        <v>0</v>
      </c>
      <c r="O36" s="37">
        <f>+'PI Four'!O28</f>
        <v>0</v>
      </c>
      <c r="P36" s="123">
        <f t="shared" si="17"/>
        <v>0</v>
      </c>
      <c r="Q36" s="123"/>
      <c r="R36" s="122">
        <f>'PI Four'!R28</f>
        <v>0</v>
      </c>
      <c r="S36" s="37">
        <f>+'PI Four'!S28</f>
        <v>0</v>
      </c>
      <c r="T36" s="123">
        <f t="shared" si="18"/>
        <v>0</v>
      </c>
      <c r="U36" s="123"/>
      <c r="V36" s="122">
        <f>'PI Four'!V28</f>
        <v>0</v>
      </c>
      <c r="W36" s="37">
        <f>+'PI Four'!W28</f>
        <v>0</v>
      </c>
      <c r="X36" s="123">
        <f t="shared" si="19"/>
        <v>0</v>
      </c>
      <c r="Y36" s="123"/>
      <c r="Z36" s="123"/>
      <c r="AA36" s="111">
        <f t="shared" si="14"/>
        <v>0</v>
      </c>
    </row>
    <row r="37" spans="1:27" s="153" customFormat="1" x14ac:dyDescent="0.25">
      <c r="A37" s="151" t="s">
        <v>64</v>
      </c>
      <c r="B37" s="122">
        <f>+'PI nine &amp; ten'!B36</f>
        <v>0</v>
      </c>
      <c r="C37" s="152">
        <f>+'PI nine &amp; ten'!C36</f>
        <v>0</v>
      </c>
      <c r="D37" s="123">
        <f t="shared" si="7"/>
        <v>0</v>
      </c>
      <c r="E37" s="123"/>
      <c r="F37" s="122">
        <f>+'PI Five'!F27</f>
        <v>0</v>
      </c>
      <c r="G37" s="37">
        <f>+'PI Five'!G27</f>
        <v>0</v>
      </c>
      <c r="H37" s="123">
        <f t="shared" si="15"/>
        <v>0</v>
      </c>
      <c r="I37" s="123"/>
      <c r="J37" s="122">
        <f>+'PI Five'!J27</f>
        <v>0</v>
      </c>
      <c r="K37" s="37">
        <f>+'PI Five'!K27</f>
        <v>0</v>
      </c>
      <c r="L37" s="123">
        <f t="shared" si="16"/>
        <v>0</v>
      </c>
      <c r="M37" s="123"/>
      <c r="N37" s="122">
        <f>+'PI Five'!N27</f>
        <v>0</v>
      </c>
      <c r="O37" s="37">
        <f>+'PI Five'!O27</f>
        <v>0</v>
      </c>
      <c r="P37" s="123">
        <f t="shared" si="17"/>
        <v>0</v>
      </c>
      <c r="Q37" s="123"/>
      <c r="R37" s="122">
        <f>+'PI Five'!R27</f>
        <v>0</v>
      </c>
      <c r="S37" s="37">
        <f>+'PI Five'!S27</f>
        <v>0</v>
      </c>
      <c r="T37" s="123">
        <f t="shared" si="18"/>
        <v>0</v>
      </c>
      <c r="U37" s="123"/>
      <c r="V37" s="122">
        <f>+'PI Five'!V27</f>
        <v>0</v>
      </c>
      <c r="W37" s="37">
        <f>+'PI Five'!W27</f>
        <v>0</v>
      </c>
      <c r="X37" s="123">
        <f t="shared" si="19"/>
        <v>0</v>
      </c>
      <c r="Y37" s="123"/>
      <c r="Z37" s="123"/>
      <c r="AA37" s="111">
        <f t="shared" si="14"/>
        <v>0</v>
      </c>
    </row>
    <row r="38" spans="1:27" s="153" customFormat="1" x14ac:dyDescent="0.25">
      <c r="A38" s="151" t="s">
        <v>64</v>
      </c>
      <c r="B38" s="122">
        <f>+'PI nine &amp; ten'!B37</f>
        <v>0</v>
      </c>
      <c r="C38" s="152">
        <f>+'PI nine &amp; ten'!C37</f>
        <v>0</v>
      </c>
      <c r="D38" s="123">
        <f t="shared" ref="D38" si="20">ROUND(B38/195*C38,0)</f>
        <v>0</v>
      </c>
      <c r="E38" s="123"/>
      <c r="F38" s="122">
        <f>+'PI Five'!F28</f>
        <v>0</v>
      </c>
      <c r="G38" s="37">
        <f>+'PI Five'!G28</f>
        <v>0</v>
      </c>
      <c r="H38" s="123">
        <f t="shared" ref="H38" si="21">ROUND(F38/12*G38,0)</f>
        <v>0</v>
      </c>
      <c r="I38" s="123"/>
      <c r="J38" s="122">
        <f>+'PI Five'!J28</f>
        <v>0</v>
      </c>
      <c r="K38" s="37">
        <f>+'PI Five'!K28</f>
        <v>0</v>
      </c>
      <c r="L38" s="123">
        <f t="shared" ref="L38" si="22">ROUND(J38/12*K38,0)</f>
        <v>0</v>
      </c>
      <c r="M38" s="123"/>
      <c r="N38" s="122">
        <f>+'PI Five'!N28</f>
        <v>0</v>
      </c>
      <c r="O38" s="37">
        <f>+'PI Five'!O28</f>
        <v>0</v>
      </c>
      <c r="P38" s="123">
        <f t="shared" ref="P38" si="23">ROUND(N38/12*O38,0)</f>
        <v>0</v>
      </c>
      <c r="Q38" s="123"/>
      <c r="R38" s="122">
        <f>+'PI Five'!R28</f>
        <v>0</v>
      </c>
      <c r="S38" s="37">
        <f>+'PI Five'!S28</f>
        <v>0</v>
      </c>
      <c r="T38" s="123">
        <f t="shared" ref="T38" si="24">ROUND(R38/12*S38,0)</f>
        <v>0</v>
      </c>
      <c r="U38" s="123"/>
      <c r="V38" s="122">
        <f>+'PI Five'!V28</f>
        <v>0</v>
      </c>
      <c r="W38" s="37">
        <f>+'PI Five'!W28</f>
        <v>0</v>
      </c>
      <c r="X38" s="123">
        <f t="shared" ref="X38" si="25">ROUND(V38/12*W38,0)</f>
        <v>0</v>
      </c>
      <c r="Y38" s="123"/>
      <c r="Z38" s="123"/>
      <c r="AA38" s="111">
        <f t="shared" ref="AA38" si="26">ROUND(H38+L38+P38+T38+X38,0)</f>
        <v>0</v>
      </c>
    </row>
    <row r="39" spans="1:27" s="153" customFormat="1" x14ac:dyDescent="0.25">
      <c r="A39" s="151"/>
      <c r="B39" s="122"/>
      <c r="C39" s="152"/>
      <c r="D39" s="123"/>
      <c r="E39" s="123"/>
      <c r="F39" s="122"/>
      <c r="G39" s="127"/>
      <c r="H39" s="123"/>
      <c r="I39" s="123"/>
      <c r="J39" s="111"/>
      <c r="K39" s="127"/>
      <c r="L39" s="123"/>
      <c r="M39" s="123"/>
      <c r="N39" s="111"/>
      <c r="O39" s="127"/>
      <c r="P39" s="123"/>
      <c r="Q39" s="123"/>
      <c r="R39" s="111"/>
      <c r="S39" s="127"/>
      <c r="T39" s="123"/>
      <c r="U39" s="123"/>
      <c r="V39" s="111"/>
      <c r="W39" s="127"/>
      <c r="X39" s="123"/>
      <c r="Y39" s="123"/>
      <c r="Z39" s="123"/>
      <c r="AA39" s="111"/>
    </row>
    <row r="40" spans="1:27" x14ac:dyDescent="0.25">
      <c r="A40" s="38" t="s">
        <v>65</v>
      </c>
      <c r="B40" s="20"/>
      <c r="C40" s="15"/>
      <c r="D40" s="27">
        <f>ROUND(SUM(D26:D38),0)</f>
        <v>0</v>
      </c>
      <c r="E40" s="32"/>
      <c r="F40" s="111"/>
      <c r="G40" s="15"/>
      <c r="H40" s="27">
        <f>ROUND(SUM(H26:H38),0)</f>
        <v>25001</v>
      </c>
      <c r="I40" s="32"/>
      <c r="J40" s="20"/>
      <c r="K40" s="15"/>
      <c r="L40" s="27">
        <f>ROUND(SUM(L26:L38),0)</f>
        <v>25750</v>
      </c>
      <c r="M40" s="32"/>
      <c r="O40" s="15"/>
      <c r="P40" s="27">
        <f>ROUND(SUM(P26:P38),0)</f>
        <v>26522</v>
      </c>
      <c r="Q40" s="32"/>
      <c r="S40" s="15"/>
      <c r="T40" s="27">
        <f>ROUND(SUM(T26:T38),0)</f>
        <v>27318</v>
      </c>
      <c r="U40" s="32"/>
      <c r="W40" s="15"/>
      <c r="X40" s="27">
        <f>ROUND(SUM(X26:X38),0)</f>
        <v>28139</v>
      </c>
      <c r="Y40" s="32"/>
      <c r="Z40" s="32"/>
      <c r="AA40" s="20">
        <f>ROUND(D40+H40+L40+P40+T40+X40,0)</f>
        <v>132730</v>
      </c>
    </row>
    <row r="41" spans="1:27" ht="6" customHeight="1" x14ac:dyDescent="0.25">
      <c r="A41" s="38"/>
      <c r="B41" s="20"/>
      <c r="C41" s="15"/>
      <c r="D41" s="27"/>
      <c r="E41" s="32"/>
      <c r="F41" s="111"/>
      <c r="G41" s="15"/>
      <c r="H41" s="27"/>
      <c r="I41" s="32"/>
      <c r="J41" s="20"/>
      <c r="K41" s="15"/>
      <c r="L41" s="27"/>
      <c r="M41" s="32"/>
      <c r="O41" s="15"/>
      <c r="P41" s="27"/>
      <c r="Q41" s="32"/>
      <c r="S41" s="15"/>
      <c r="T41" s="27"/>
      <c r="U41" s="32"/>
      <c r="W41" s="15"/>
      <c r="X41" s="27"/>
      <c r="Y41" s="32"/>
      <c r="Z41" s="32"/>
      <c r="AA41" s="27"/>
    </row>
    <row r="42" spans="1:27" x14ac:dyDescent="0.25">
      <c r="A42" s="39" t="s">
        <v>66</v>
      </c>
      <c r="B42" s="33" t="s">
        <v>56</v>
      </c>
      <c r="C42" s="23" t="s">
        <v>62</v>
      </c>
      <c r="D42" s="27"/>
      <c r="E42" s="32"/>
      <c r="F42" s="120" t="s">
        <v>56</v>
      </c>
      <c r="G42" s="23" t="s">
        <v>62</v>
      </c>
      <c r="H42" s="27"/>
      <c r="I42" s="32"/>
      <c r="J42" s="23" t="s">
        <v>56</v>
      </c>
      <c r="K42" s="23" t="s">
        <v>62</v>
      </c>
      <c r="L42" s="27"/>
      <c r="M42" s="32"/>
      <c r="N42" s="23" t="s">
        <v>56</v>
      </c>
      <c r="O42" s="23" t="s">
        <v>62</v>
      </c>
      <c r="P42" s="27"/>
      <c r="Q42" s="32"/>
      <c r="R42" s="23" t="s">
        <v>56</v>
      </c>
      <c r="S42" s="23" t="s">
        <v>62</v>
      </c>
      <c r="T42" s="27"/>
      <c r="U42" s="32"/>
      <c r="V42" s="23" t="s">
        <v>56</v>
      </c>
      <c r="W42" s="23" t="s">
        <v>62</v>
      </c>
      <c r="X42" s="27"/>
      <c r="Y42" s="32"/>
      <c r="Z42" s="32"/>
      <c r="AA42" s="27"/>
    </row>
    <row r="43" spans="1:27" x14ac:dyDescent="0.25">
      <c r="A43" s="38" t="str">
        <f>'PI One'!A42</f>
        <v>Staff #1</v>
      </c>
      <c r="B43" s="34">
        <f>+'PI One'!B42</f>
        <v>0</v>
      </c>
      <c r="C43" s="34">
        <f>+'PI One'!C42</f>
        <v>0</v>
      </c>
      <c r="D43" s="27">
        <f>ROUND(B43/12*C43,0)</f>
        <v>0</v>
      </c>
      <c r="E43" s="32"/>
      <c r="F43" s="111">
        <f>+'PI One'!F42</f>
        <v>0</v>
      </c>
      <c r="G43" s="47">
        <f>'PI One'!G42</f>
        <v>0</v>
      </c>
      <c r="H43" s="27">
        <f t="shared" ref="H43:H51" si="27">ROUND(F43/12*G43,0)</f>
        <v>0</v>
      </c>
      <c r="I43" s="32"/>
      <c r="J43" s="20">
        <f t="shared" ref="J43:J51" si="28">ROUND(F43*(1+$F$4),2)</f>
        <v>0</v>
      </c>
      <c r="K43" s="47">
        <f>'PI One'!K42</f>
        <v>0</v>
      </c>
      <c r="L43" s="27">
        <f t="shared" ref="L43:L51" si="29">ROUND(J43/12*K43,0)</f>
        <v>0</v>
      </c>
      <c r="M43" s="32"/>
      <c r="N43" s="20">
        <f t="shared" ref="N43:N51" si="30">ROUND(J43*(1+$F$4),2)</f>
        <v>0</v>
      </c>
      <c r="O43" s="47">
        <f>'PI One'!O42</f>
        <v>0</v>
      </c>
      <c r="P43" s="27">
        <f t="shared" ref="P43:P51" si="31">ROUND(N43/12*O43,0)</f>
        <v>0</v>
      </c>
      <c r="Q43" s="32"/>
      <c r="R43" s="20">
        <f t="shared" ref="R43:R51" si="32">ROUND(N43*(1+$F$4),2)</f>
        <v>0</v>
      </c>
      <c r="S43" s="47">
        <f>'PI One'!S42</f>
        <v>0</v>
      </c>
      <c r="T43" s="27">
        <f t="shared" ref="T43:T51" si="33">ROUND(R43/12*S43,0)</f>
        <v>0</v>
      </c>
      <c r="U43" s="32"/>
      <c r="V43" s="20">
        <f t="shared" ref="V43:V51" si="34">ROUND(R43*(1+$F$4),2)</f>
        <v>0</v>
      </c>
      <c r="W43" s="47">
        <f>'PI One'!W42</f>
        <v>0</v>
      </c>
      <c r="X43" s="27">
        <f>ROUND(V43/12*W43,0)</f>
        <v>0</v>
      </c>
      <c r="Y43" s="32"/>
      <c r="Z43" s="32"/>
      <c r="AA43" s="20">
        <f>ROUND(H43+L43+P43+T43+X43,0)</f>
        <v>0</v>
      </c>
    </row>
    <row r="44" spans="1:27" x14ac:dyDescent="0.25">
      <c r="A44" s="38" t="str">
        <f>+'PI One'!A43</f>
        <v>Staff #2</v>
      </c>
      <c r="B44" s="34">
        <f>+'PI One'!B43</f>
        <v>0</v>
      </c>
      <c r="C44" s="34">
        <f>+'PI One'!C43</f>
        <v>0</v>
      </c>
      <c r="D44" s="27">
        <f t="shared" ref="D44:D51" si="35">ROUND(B44/12*C44,0)</f>
        <v>0</v>
      </c>
      <c r="E44" s="32"/>
      <c r="F44" s="111">
        <f>+'PI One'!F43</f>
        <v>0</v>
      </c>
      <c r="G44" s="47">
        <f>'PI One'!G43</f>
        <v>0</v>
      </c>
      <c r="H44" s="27">
        <f t="shared" si="27"/>
        <v>0</v>
      </c>
      <c r="I44" s="32"/>
      <c r="J44" s="20">
        <f t="shared" si="28"/>
        <v>0</v>
      </c>
      <c r="K44" s="47">
        <f>'PI One'!K43</f>
        <v>0</v>
      </c>
      <c r="L44" s="27">
        <f t="shared" si="29"/>
        <v>0</v>
      </c>
      <c r="M44" s="32"/>
      <c r="N44" s="20">
        <f t="shared" si="30"/>
        <v>0</v>
      </c>
      <c r="O44" s="47">
        <f>'PI One'!O43</f>
        <v>0</v>
      </c>
      <c r="P44" s="27">
        <f t="shared" si="31"/>
        <v>0</v>
      </c>
      <c r="Q44" s="32"/>
      <c r="R44" s="20">
        <f t="shared" si="32"/>
        <v>0</v>
      </c>
      <c r="S44" s="47">
        <f>'PI One'!S43</f>
        <v>0</v>
      </c>
      <c r="T44" s="27">
        <f t="shared" si="33"/>
        <v>0</v>
      </c>
      <c r="U44" s="32"/>
      <c r="V44" s="20">
        <f t="shared" si="34"/>
        <v>0</v>
      </c>
      <c r="W44" s="47">
        <f>'PI One'!W43</f>
        <v>0</v>
      </c>
      <c r="X44" s="27">
        <f>ROUND(V44/12*W44,0)</f>
        <v>0</v>
      </c>
      <c r="Y44" s="32"/>
      <c r="Z44" s="32"/>
      <c r="AA44" s="20">
        <f>ROUND(H44+L44+P44+T44+X44,0)</f>
        <v>0</v>
      </c>
    </row>
    <row r="45" spans="1:27" x14ac:dyDescent="0.25">
      <c r="A45" s="3" t="str">
        <f>+'PI Two'!A42</f>
        <v>Staff #1</v>
      </c>
      <c r="B45" s="34">
        <f>+'PI Two'!B44</f>
        <v>0</v>
      </c>
      <c r="C45" s="34">
        <f>+'PI Two'!C44</f>
        <v>0</v>
      </c>
      <c r="D45" s="27">
        <f t="shared" si="35"/>
        <v>0</v>
      </c>
      <c r="E45" s="32"/>
      <c r="F45" s="111">
        <f>+'PI Two'!F42</f>
        <v>0</v>
      </c>
      <c r="G45" s="47">
        <f>+'PI Two'!G42</f>
        <v>0</v>
      </c>
      <c r="H45" s="27">
        <f t="shared" si="27"/>
        <v>0</v>
      </c>
      <c r="I45" s="32"/>
      <c r="J45" s="20">
        <f t="shared" si="28"/>
        <v>0</v>
      </c>
      <c r="K45" s="47">
        <f>+'PI Two'!K42</f>
        <v>0</v>
      </c>
      <c r="L45" s="27">
        <f t="shared" si="29"/>
        <v>0</v>
      </c>
      <c r="M45" s="32"/>
      <c r="N45" s="20">
        <f t="shared" si="30"/>
        <v>0</v>
      </c>
      <c r="O45" s="47">
        <f>+'PI Two'!O42</f>
        <v>0</v>
      </c>
      <c r="P45" s="27">
        <f t="shared" si="31"/>
        <v>0</v>
      </c>
      <c r="Q45" s="32"/>
      <c r="R45" s="20">
        <f t="shared" si="32"/>
        <v>0</v>
      </c>
      <c r="S45" s="47">
        <f>+'PI Two'!S42</f>
        <v>0</v>
      </c>
      <c r="T45" s="27">
        <f t="shared" si="33"/>
        <v>0</v>
      </c>
      <c r="U45" s="32"/>
      <c r="V45" s="20">
        <f t="shared" si="34"/>
        <v>0</v>
      </c>
      <c r="W45" s="47">
        <f>+'PI Two'!W42</f>
        <v>0</v>
      </c>
      <c r="X45" s="27">
        <f t="shared" ref="X45:X51" si="36">ROUND(V45/12*W45,0)</f>
        <v>0</v>
      </c>
      <c r="Y45" s="32"/>
      <c r="Z45" s="32"/>
      <c r="AA45" s="27">
        <f>ROUND(X45/12*Y45,0)</f>
        <v>0</v>
      </c>
    </row>
    <row r="46" spans="1:27" x14ac:dyDescent="0.25">
      <c r="A46" s="3" t="str">
        <f>+'PI Two'!A43</f>
        <v>Staff #2</v>
      </c>
      <c r="B46" s="34">
        <f>+'PI Three'!B44</f>
        <v>0</v>
      </c>
      <c r="C46" s="34">
        <f>+'PI Three'!C44</f>
        <v>0</v>
      </c>
      <c r="D46" s="27">
        <f t="shared" si="35"/>
        <v>0</v>
      </c>
      <c r="E46" s="32"/>
      <c r="F46" s="111">
        <f>+'PI Two'!F43</f>
        <v>0</v>
      </c>
      <c r="G46" s="47">
        <f>+'PI Two'!G43</f>
        <v>0</v>
      </c>
      <c r="H46" s="27">
        <f t="shared" si="27"/>
        <v>0</v>
      </c>
      <c r="I46" s="32"/>
      <c r="J46" s="20">
        <f t="shared" si="28"/>
        <v>0</v>
      </c>
      <c r="K46" s="47">
        <f>+'PI Two'!K43</f>
        <v>0</v>
      </c>
      <c r="L46" s="27">
        <f t="shared" si="29"/>
        <v>0</v>
      </c>
      <c r="M46" s="32"/>
      <c r="N46" s="20">
        <f t="shared" si="30"/>
        <v>0</v>
      </c>
      <c r="O46" s="47">
        <f>+'PI Two'!O43</f>
        <v>0</v>
      </c>
      <c r="P46" s="27">
        <f t="shared" si="31"/>
        <v>0</v>
      </c>
      <c r="Q46" s="32"/>
      <c r="R46" s="20">
        <f t="shared" si="32"/>
        <v>0</v>
      </c>
      <c r="S46" s="47">
        <f>+'PI Two'!S43</f>
        <v>0</v>
      </c>
      <c r="T46" s="27">
        <f t="shared" si="33"/>
        <v>0</v>
      </c>
      <c r="U46" s="32"/>
      <c r="V46" s="20">
        <f t="shared" si="34"/>
        <v>0</v>
      </c>
      <c r="W46" s="47">
        <f>+'PI Two'!W43</f>
        <v>0</v>
      </c>
      <c r="X46" s="27">
        <f t="shared" si="36"/>
        <v>0</v>
      </c>
      <c r="Y46" s="32"/>
      <c r="Z46" s="32"/>
      <c r="AA46" s="20">
        <f>ROUND(D46+H46+L46+P46+T46+X46,0)</f>
        <v>0</v>
      </c>
    </row>
    <row r="47" spans="1:27" x14ac:dyDescent="0.25">
      <c r="A47" s="3" t="str">
        <f>+'PI Three'!A41</f>
        <v>Staff #1</v>
      </c>
      <c r="B47" s="34">
        <f>+'PI Four'!B46</f>
        <v>0</v>
      </c>
      <c r="C47" s="34">
        <f>+'PI Four'!C46</f>
        <v>0</v>
      </c>
      <c r="D47" s="27">
        <f t="shared" si="35"/>
        <v>0</v>
      </c>
      <c r="E47" s="32"/>
      <c r="F47" s="111">
        <f>+'PI Three'!F41</f>
        <v>0</v>
      </c>
      <c r="G47" s="47">
        <f>+'PI Three'!G41</f>
        <v>0</v>
      </c>
      <c r="H47" s="27">
        <f t="shared" si="27"/>
        <v>0</v>
      </c>
      <c r="I47" s="32"/>
      <c r="J47" s="20">
        <f t="shared" si="28"/>
        <v>0</v>
      </c>
      <c r="K47" s="47">
        <f>+'PI Three'!K41</f>
        <v>0</v>
      </c>
      <c r="L47" s="27">
        <f t="shared" si="29"/>
        <v>0</v>
      </c>
      <c r="M47" s="32"/>
      <c r="N47" s="20">
        <f t="shared" si="30"/>
        <v>0</v>
      </c>
      <c r="O47" s="47">
        <f>+'PI Three'!O41</f>
        <v>0</v>
      </c>
      <c r="P47" s="27">
        <f t="shared" si="31"/>
        <v>0</v>
      </c>
      <c r="Q47" s="32"/>
      <c r="R47" s="20">
        <f t="shared" si="32"/>
        <v>0</v>
      </c>
      <c r="S47" s="47">
        <f>+'PI Three'!S41</f>
        <v>0</v>
      </c>
      <c r="T47" s="27">
        <f t="shared" si="33"/>
        <v>0</v>
      </c>
      <c r="U47" s="32"/>
      <c r="V47" s="20">
        <f t="shared" si="34"/>
        <v>0</v>
      </c>
      <c r="W47" s="47">
        <f>+'PI Three'!W41</f>
        <v>0</v>
      </c>
      <c r="X47" s="27">
        <f t="shared" si="36"/>
        <v>0</v>
      </c>
      <c r="Y47" s="32"/>
      <c r="Z47" s="32"/>
      <c r="AA47" s="27">
        <f>ROUND(X47/12*Y47,0)</f>
        <v>0</v>
      </c>
    </row>
    <row r="48" spans="1:27" x14ac:dyDescent="0.25">
      <c r="A48" s="3" t="str">
        <f>+'PI Three'!A42</f>
        <v>Staff #2</v>
      </c>
      <c r="B48" s="34">
        <f>+'PI Five'!B47</f>
        <v>0</v>
      </c>
      <c r="C48" s="34">
        <f>+'PI Five'!C47</f>
        <v>0</v>
      </c>
      <c r="D48" s="27">
        <f t="shared" si="35"/>
        <v>0</v>
      </c>
      <c r="E48" s="32"/>
      <c r="F48" s="111">
        <f>+'PI Three'!F42</f>
        <v>0</v>
      </c>
      <c r="G48" s="47">
        <f>+'PI Three'!G42</f>
        <v>0</v>
      </c>
      <c r="H48" s="27">
        <f t="shared" si="27"/>
        <v>0</v>
      </c>
      <c r="I48" s="32"/>
      <c r="J48" s="20">
        <f t="shared" si="28"/>
        <v>0</v>
      </c>
      <c r="K48" s="47">
        <f>+'PI Three'!K42</f>
        <v>0</v>
      </c>
      <c r="L48" s="27">
        <f t="shared" si="29"/>
        <v>0</v>
      </c>
      <c r="M48" s="32"/>
      <c r="N48" s="20">
        <f t="shared" si="30"/>
        <v>0</v>
      </c>
      <c r="O48" s="47">
        <f>+'PI Three'!O42</f>
        <v>0</v>
      </c>
      <c r="P48" s="27">
        <f t="shared" si="31"/>
        <v>0</v>
      </c>
      <c r="Q48" s="32"/>
      <c r="R48" s="20">
        <f t="shared" si="32"/>
        <v>0</v>
      </c>
      <c r="S48" s="47">
        <f>+'PI Three'!S42</f>
        <v>0</v>
      </c>
      <c r="T48" s="27">
        <f t="shared" si="33"/>
        <v>0</v>
      </c>
      <c r="U48" s="32"/>
      <c r="V48" s="20">
        <f t="shared" si="34"/>
        <v>0</v>
      </c>
      <c r="W48" s="47">
        <f>+'PI Three'!W42</f>
        <v>0</v>
      </c>
      <c r="X48" s="27">
        <f t="shared" si="36"/>
        <v>0</v>
      </c>
      <c r="Y48" s="32"/>
      <c r="Z48" s="32"/>
      <c r="AA48" s="27">
        <f>ROUND(X48/12*Y48,0)</f>
        <v>0</v>
      </c>
    </row>
    <row r="49" spans="1:27" x14ac:dyDescent="0.25">
      <c r="A49" s="3" t="str">
        <f>+'PI Four'!A41</f>
        <v>Staff #1</v>
      </c>
      <c r="B49" s="34">
        <f>+'PI Six'!B48</f>
        <v>0</v>
      </c>
      <c r="C49" s="34">
        <f>+'PI Six'!C48</f>
        <v>0</v>
      </c>
      <c r="D49" s="27">
        <f t="shared" si="35"/>
        <v>0</v>
      </c>
      <c r="E49" s="32"/>
      <c r="F49" s="111">
        <f>+'PI Four'!F41</f>
        <v>0</v>
      </c>
      <c r="G49" s="47">
        <f>+'PI Four'!G41</f>
        <v>0</v>
      </c>
      <c r="H49" s="27">
        <f t="shared" si="27"/>
        <v>0</v>
      </c>
      <c r="I49" s="32"/>
      <c r="J49" s="20">
        <f t="shared" si="28"/>
        <v>0</v>
      </c>
      <c r="K49" s="47">
        <f>+'PI Four'!K41</f>
        <v>0</v>
      </c>
      <c r="L49" s="27">
        <f t="shared" si="29"/>
        <v>0</v>
      </c>
      <c r="M49" s="32"/>
      <c r="N49" s="20">
        <f t="shared" si="30"/>
        <v>0</v>
      </c>
      <c r="O49" s="47">
        <f>+'PI Four'!O41</f>
        <v>0</v>
      </c>
      <c r="P49" s="27">
        <f t="shared" si="31"/>
        <v>0</v>
      </c>
      <c r="Q49" s="32"/>
      <c r="R49" s="20">
        <f t="shared" si="32"/>
        <v>0</v>
      </c>
      <c r="S49" s="47">
        <f>+'PI Four'!S41</f>
        <v>0</v>
      </c>
      <c r="T49" s="27">
        <f t="shared" si="33"/>
        <v>0</v>
      </c>
      <c r="U49" s="32"/>
      <c r="V49" s="20">
        <f t="shared" si="34"/>
        <v>0</v>
      </c>
      <c r="W49" s="47">
        <f>+'PI Four'!W41</f>
        <v>0</v>
      </c>
      <c r="X49" s="27">
        <f t="shared" si="36"/>
        <v>0</v>
      </c>
      <c r="Y49" s="32"/>
      <c r="Z49" s="32"/>
      <c r="AA49" s="27">
        <f>ROUND(X49/12*Y49,0)</f>
        <v>0</v>
      </c>
    </row>
    <row r="50" spans="1:27" x14ac:dyDescent="0.25">
      <c r="A50" s="3" t="str">
        <f>+'PI Four'!A42</f>
        <v>Staff #2</v>
      </c>
      <c r="B50" s="34">
        <f>+'PI seven &amp; eight'!B48</f>
        <v>0</v>
      </c>
      <c r="C50" s="34">
        <f>+'PI seven &amp; eight'!C48</f>
        <v>0</v>
      </c>
      <c r="D50" s="27">
        <f t="shared" si="35"/>
        <v>0</v>
      </c>
      <c r="E50" s="32"/>
      <c r="F50" s="111">
        <f>+'PI Four'!F42</f>
        <v>0</v>
      </c>
      <c r="G50" s="47">
        <f>+'PI Four'!G42</f>
        <v>0</v>
      </c>
      <c r="H50" s="27">
        <f t="shared" si="27"/>
        <v>0</v>
      </c>
      <c r="I50" s="32"/>
      <c r="J50" s="20">
        <f t="shared" si="28"/>
        <v>0</v>
      </c>
      <c r="K50" s="47">
        <f>+'PI Four'!K42</f>
        <v>0</v>
      </c>
      <c r="L50" s="27">
        <f t="shared" si="29"/>
        <v>0</v>
      </c>
      <c r="M50" s="32"/>
      <c r="N50" s="20">
        <f t="shared" si="30"/>
        <v>0</v>
      </c>
      <c r="O50" s="47">
        <f>+'PI Four'!O42</f>
        <v>0</v>
      </c>
      <c r="P50" s="27">
        <f t="shared" si="31"/>
        <v>0</v>
      </c>
      <c r="Q50" s="32"/>
      <c r="R50" s="20">
        <f t="shared" si="32"/>
        <v>0</v>
      </c>
      <c r="S50" s="47">
        <f>+'PI Four'!S42</f>
        <v>0</v>
      </c>
      <c r="T50" s="27">
        <f t="shared" si="33"/>
        <v>0</v>
      </c>
      <c r="U50" s="32"/>
      <c r="V50" s="20">
        <f t="shared" si="34"/>
        <v>0</v>
      </c>
      <c r="W50" s="47">
        <f>+'PI Four'!W42</f>
        <v>0</v>
      </c>
      <c r="X50" s="27">
        <f t="shared" si="36"/>
        <v>0</v>
      </c>
      <c r="Y50" s="32"/>
      <c r="Z50" s="32"/>
      <c r="AA50" s="27">
        <f>ROUND(X50/12*Y50,0)</f>
        <v>0</v>
      </c>
    </row>
    <row r="51" spans="1:27" x14ac:dyDescent="0.25">
      <c r="A51" s="3" t="str">
        <f>+'PI Five'!A41</f>
        <v>Staff #1</v>
      </c>
      <c r="B51" s="34">
        <f>+'PI nine &amp; ten'!B49</f>
        <v>0</v>
      </c>
      <c r="C51" s="34">
        <f>+'PI nine &amp; ten'!C49</f>
        <v>0</v>
      </c>
      <c r="D51" s="27">
        <f t="shared" si="35"/>
        <v>0</v>
      </c>
      <c r="E51" s="32"/>
      <c r="F51" s="111">
        <f>+'PI Five'!F41</f>
        <v>0</v>
      </c>
      <c r="G51" s="47">
        <f>+'PI Five'!G41</f>
        <v>0</v>
      </c>
      <c r="H51" s="27">
        <f t="shared" si="27"/>
        <v>0</v>
      </c>
      <c r="I51" s="32"/>
      <c r="J51" s="20">
        <f t="shared" si="28"/>
        <v>0</v>
      </c>
      <c r="K51" s="47">
        <f>+'PI Five'!K41</f>
        <v>0</v>
      </c>
      <c r="L51" s="27">
        <f t="shared" si="29"/>
        <v>0</v>
      </c>
      <c r="M51" s="32"/>
      <c r="N51" s="20">
        <f t="shared" si="30"/>
        <v>0</v>
      </c>
      <c r="O51" s="47">
        <f>+'PI Five'!O41</f>
        <v>0</v>
      </c>
      <c r="P51" s="27">
        <f t="shared" si="31"/>
        <v>0</v>
      </c>
      <c r="Q51" s="32"/>
      <c r="R51" s="20">
        <f t="shared" si="32"/>
        <v>0</v>
      </c>
      <c r="S51" s="47">
        <f>+'PI Five'!S41</f>
        <v>0</v>
      </c>
      <c r="T51" s="27">
        <f t="shared" si="33"/>
        <v>0</v>
      </c>
      <c r="U51" s="32"/>
      <c r="V51" s="20">
        <f t="shared" si="34"/>
        <v>0</v>
      </c>
      <c r="W51" s="47">
        <f>+'PI Five'!W41</f>
        <v>0</v>
      </c>
      <c r="X51" s="27">
        <f t="shared" si="36"/>
        <v>0</v>
      </c>
      <c r="Y51" s="32"/>
      <c r="Z51" s="32"/>
      <c r="AA51" s="27">
        <f>ROUND(X51/12*Y51,0)</f>
        <v>0</v>
      </c>
    </row>
    <row r="52" spans="1:27" ht="3" customHeight="1" x14ac:dyDescent="0.25">
      <c r="A52" s="38"/>
      <c r="B52" s="20"/>
      <c r="C52" s="15"/>
      <c r="D52" s="29"/>
      <c r="E52" s="32"/>
      <c r="F52" s="20"/>
      <c r="G52" s="15"/>
      <c r="H52" s="29"/>
      <c r="I52" s="32"/>
      <c r="J52" s="20"/>
      <c r="K52" s="15"/>
      <c r="L52" s="29"/>
      <c r="M52" s="32"/>
      <c r="O52" s="15"/>
      <c r="P52" s="29"/>
      <c r="Q52" s="32"/>
      <c r="S52" s="15"/>
      <c r="T52" s="29"/>
      <c r="U52" s="32"/>
      <c r="W52" s="15"/>
      <c r="X52" s="29"/>
      <c r="Y52" s="32"/>
      <c r="Z52" s="32"/>
      <c r="AA52" s="29"/>
    </row>
    <row r="53" spans="1:27" x14ac:dyDescent="0.25">
      <c r="A53" s="38" t="s">
        <v>69</v>
      </c>
      <c r="B53" s="20"/>
      <c r="C53" s="15"/>
      <c r="D53" s="27">
        <f>ROUND(SUM(D43:D52),0)</f>
        <v>0</v>
      </c>
      <c r="E53" s="32"/>
      <c r="F53" s="20"/>
      <c r="G53" s="15"/>
      <c r="H53" s="27">
        <f>ROUND(SUM(H43:H52),0)</f>
        <v>0</v>
      </c>
      <c r="I53" s="32"/>
      <c r="J53" s="20"/>
      <c r="K53" s="15"/>
      <c r="L53" s="27">
        <f>ROUND(SUM(L43:L52),0)</f>
        <v>0</v>
      </c>
      <c r="M53" s="32"/>
      <c r="O53" s="15"/>
      <c r="P53" s="27">
        <f>ROUND(SUM(P43:P52),0)</f>
        <v>0</v>
      </c>
      <c r="Q53" s="32"/>
      <c r="S53" s="15"/>
      <c r="T53" s="27">
        <f>ROUND(SUM(T43:T52),0)</f>
        <v>0</v>
      </c>
      <c r="U53" s="32"/>
      <c r="W53" s="15"/>
      <c r="X53" s="27">
        <f>ROUND(SUM(X43:X52),0)</f>
        <v>0</v>
      </c>
      <c r="Y53" s="32"/>
      <c r="Z53" s="32"/>
      <c r="AA53" s="20">
        <f>ROUND(H53+L53+P53+T53+X53,0)</f>
        <v>0</v>
      </c>
    </row>
    <row r="54" spans="1:27" ht="6" customHeight="1" x14ac:dyDescent="0.25">
      <c r="A54" s="38"/>
      <c r="B54" s="20"/>
      <c r="C54" s="15"/>
      <c r="D54" s="27"/>
      <c r="E54" s="32"/>
      <c r="F54" s="20"/>
      <c r="G54" s="15"/>
      <c r="H54" s="27"/>
      <c r="I54" s="32"/>
      <c r="J54" s="20"/>
      <c r="K54" s="15"/>
      <c r="L54" s="27"/>
      <c r="M54" s="32"/>
      <c r="O54" s="15"/>
      <c r="P54" s="27"/>
      <c r="Q54" s="32"/>
      <c r="S54" s="15"/>
      <c r="T54" s="27"/>
      <c r="U54" s="32"/>
      <c r="W54" s="15"/>
      <c r="X54" s="27"/>
      <c r="Y54" s="32"/>
      <c r="Z54" s="32"/>
      <c r="AA54" s="27"/>
    </row>
    <row r="55" spans="1:27" x14ac:dyDescent="0.25">
      <c r="A55" s="39" t="s">
        <v>70</v>
      </c>
      <c r="B55" s="33" t="s">
        <v>56</v>
      </c>
      <c r="C55" s="23" t="s">
        <v>62</v>
      </c>
      <c r="D55" s="27"/>
      <c r="E55" s="32"/>
      <c r="F55" s="33" t="s">
        <v>56</v>
      </c>
      <c r="G55" s="23" t="s">
        <v>62</v>
      </c>
      <c r="H55" s="27"/>
      <c r="I55" s="32"/>
      <c r="J55" s="23" t="s">
        <v>56</v>
      </c>
      <c r="K55" s="23" t="s">
        <v>62</v>
      </c>
      <c r="L55" s="27"/>
      <c r="M55" s="32"/>
      <c r="N55" s="23" t="s">
        <v>56</v>
      </c>
      <c r="O55" s="23" t="s">
        <v>62</v>
      </c>
      <c r="P55" s="27"/>
      <c r="Q55" s="32"/>
      <c r="R55" s="23" t="s">
        <v>56</v>
      </c>
      <c r="S55" s="23" t="s">
        <v>62</v>
      </c>
      <c r="T55" s="27"/>
      <c r="U55" s="32"/>
      <c r="V55" s="23" t="s">
        <v>56</v>
      </c>
      <c r="W55" s="23" t="s">
        <v>62</v>
      </c>
      <c r="X55" s="27"/>
      <c r="Y55" s="32"/>
      <c r="Z55" s="32"/>
      <c r="AA55" s="27"/>
    </row>
    <row r="56" spans="1:27" x14ac:dyDescent="0.25">
      <c r="A56" s="38" t="str">
        <f>+'PI One'!A55</f>
        <v>Post Doc #1</v>
      </c>
      <c r="B56" s="34">
        <f>+'PI One'!B55</f>
        <v>0</v>
      </c>
      <c r="C56" s="34">
        <f>+'PI One'!C55</f>
        <v>0</v>
      </c>
      <c r="D56" s="27">
        <f>ROUND(B56/12*C56,0)</f>
        <v>0</v>
      </c>
      <c r="E56" s="32"/>
      <c r="F56" s="122">
        <f>+'PI One'!F55</f>
        <v>0</v>
      </c>
      <c r="G56" s="37">
        <f>+'PI One'!G55</f>
        <v>0</v>
      </c>
      <c r="H56" s="27">
        <f>ROUND(F56/12*G56,0)</f>
        <v>0</v>
      </c>
      <c r="I56" s="32"/>
      <c r="J56" s="20">
        <f t="shared" ref="J56:J65" si="37">ROUND(F56*(1+$F$4),2)</f>
        <v>0</v>
      </c>
      <c r="K56" s="37">
        <f>+'PI One'!K55</f>
        <v>0</v>
      </c>
      <c r="L56" s="27">
        <f>ROUND(J56/12*K56,0)</f>
        <v>0</v>
      </c>
      <c r="M56" s="32"/>
      <c r="N56" s="20">
        <f t="shared" ref="N56:N65" si="38">ROUND(J56*(1+$F$4),2)</f>
        <v>0</v>
      </c>
      <c r="O56" s="37">
        <f>+'PI One'!O55</f>
        <v>0</v>
      </c>
      <c r="P56" s="27">
        <f>ROUND(N56/12*O56,0)</f>
        <v>0</v>
      </c>
      <c r="Q56" s="32"/>
      <c r="R56" s="20">
        <f t="shared" ref="R56:R65" si="39">ROUND(N56*(1+$F$4),2)</f>
        <v>0</v>
      </c>
      <c r="S56" s="37">
        <f>+'PI One'!S55</f>
        <v>0</v>
      </c>
      <c r="T56" s="27">
        <f>ROUND(R56/12*S56,0)</f>
        <v>0</v>
      </c>
      <c r="U56" s="32"/>
      <c r="V56" s="20">
        <f t="shared" ref="V56:V65" si="40">ROUND(R56*(1+$F$4),2)</f>
        <v>0</v>
      </c>
      <c r="W56" s="37">
        <f>+'PI One'!W55</f>
        <v>0</v>
      </c>
      <c r="X56" s="27">
        <f>ROUND(V56/12*W56,0)</f>
        <v>0</v>
      </c>
      <c r="Y56" s="32"/>
      <c r="Z56" s="32"/>
      <c r="AA56" s="20">
        <f>ROUND(H56+L56+P56+T56+X56,0)</f>
        <v>0</v>
      </c>
    </row>
    <row r="57" spans="1:27" x14ac:dyDescent="0.25">
      <c r="A57" s="38" t="str">
        <f>+'PI Two'!A56</f>
        <v>Post Doc #2</v>
      </c>
      <c r="B57" s="34">
        <f>+'PI Two'!B56</f>
        <v>0</v>
      </c>
      <c r="C57" s="34">
        <f>+'PI One'!C56</f>
        <v>0</v>
      </c>
      <c r="D57" s="27">
        <f>ROUND(B57/12*C57,0)</f>
        <v>0</v>
      </c>
      <c r="E57" s="32"/>
      <c r="F57" s="122">
        <f>+'PI One'!F56</f>
        <v>0</v>
      </c>
      <c r="G57" s="37">
        <f>+'PI One'!G56</f>
        <v>0</v>
      </c>
      <c r="H57" s="27">
        <f>ROUND(F57/12*G57,0)</f>
        <v>0</v>
      </c>
      <c r="I57" s="32"/>
      <c r="J57" s="20">
        <f t="shared" si="37"/>
        <v>0</v>
      </c>
      <c r="K57" s="37">
        <f>+'PI One'!K56</f>
        <v>0</v>
      </c>
      <c r="L57" s="27">
        <f>ROUND(J57/12*K57,0)</f>
        <v>0</v>
      </c>
      <c r="M57" s="32"/>
      <c r="N57" s="20">
        <f t="shared" si="38"/>
        <v>0</v>
      </c>
      <c r="O57" s="37">
        <f>+'PI One'!O56</f>
        <v>0</v>
      </c>
      <c r="P57" s="27">
        <f>ROUND(N57/12*O57,0)</f>
        <v>0</v>
      </c>
      <c r="Q57" s="32"/>
      <c r="R57" s="20">
        <f t="shared" si="39"/>
        <v>0</v>
      </c>
      <c r="S57" s="37">
        <f>+'PI One'!S56</f>
        <v>0</v>
      </c>
      <c r="T57" s="27">
        <f>ROUND(R57/12*S57,0)</f>
        <v>0</v>
      </c>
      <c r="U57" s="32"/>
      <c r="V57" s="20">
        <f t="shared" si="40"/>
        <v>0</v>
      </c>
      <c r="W57" s="37">
        <f>+'PI One'!W56</f>
        <v>0</v>
      </c>
      <c r="X57" s="27">
        <f>ROUND(V57/12*W57,0)</f>
        <v>0</v>
      </c>
      <c r="Y57" s="32"/>
      <c r="Z57" s="32"/>
      <c r="AA57" s="20">
        <f>ROUND(H57+L57+P57+T57+X57,0)</f>
        <v>0</v>
      </c>
    </row>
    <row r="58" spans="1:27" x14ac:dyDescent="0.25">
      <c r="A58" s="38" t="str">
        <f>+'PI Three'!A56</f>
        <v>Post Doc #3</v>
      </c>
      <c r="B58" s="34">
        <f>+'PI Three'!B56</f>
        <v>0</v>
      </c>
      <c r="C58" s="34">
        <f>+'PI Two'!C57</f>
        <v>0</v>
      </c>
      <c r="D58" s="27">
        <f t="shared" ref="D58:D65" si="41">ROUND(B58/12*C58,0)</f>
        <v>0</v>
      </c>
      <c r="E58" s="32"/>
      <c r="F58" s="122">
        <f>+'PI Two'!F55</f>
        <v>0</v>
      </c>
      <c r="G58" s="37">
        <f>+'PI Two'!G55</f>
        <v>0</v>
      </c>
      <c r="H58" s="27">
        <f t="shared" ref="H58:H65" si="42">ROUND(F58/12*G58,0)</f>
        <v>0</v>
      </c>
      <c r="I58" s="32"/>
      <c r="J58" s="20">
        <f t="shared" si="37"/>
        <v>0</v>
      </c>
      <c r="K58" s="37">
        <f>+'PI Two'!K55</f>
        <v>0</v>
      </c>
      <c r="L58" s="27">
        <f t="shared" ref="L58:L65" si="43">ROUND(J58/12*K58,0)</f>
        <v>0</v>
      </c>
      <c r="M58" s="32"/>
      <c r="N58" s="20">
        <f t="shared" si="38"/>
        <v>0</v>
      </c>
      <c r="O58" s="37">
        <f>+'PI Two'!O55</f>
        <v>0</v>
      </c>
      <c r="P58" s="27">
        <f t="shared" ref="P58:P65" si="44">ROUND(N58/12*O58,0)</f>
        <v>0</v>
      </c>
      <c r="Q58" s="32"/>
      <c r="R58" s="20">
        <f t="shared" si="39"/>
        <v>0</v>
      </c>
      <c r="S58" s="37">
        <f>+'PI Two'!S55</f>
        <v>0</v>
      </c>
      <c r="T58" s="27">
        <f t="shared" ref="T58:T65" si="45">ROUND(R58/12*S58,0)</f>
        <v>0</v>
      </c>
      <c r="U58" s="32"/>
      <c r="V58" s="20">
        <f t="shared" si="40"/>
        <v>0</v>
      </c>
      <c r="W58" s="37">
        <f>+'PI Two'!W55</f>
        <v>0</v>
      </c>
      <c r="X58" s="27">
        <f t="shared" ref="X58:X65" si="46">ROUND(V58/12*W58,0)</f>
        <v>0</v>
      </c>
      <c r="Y58" s="32"/>
      <c r="Z58" s="32"/>
      <c r="AA58" s="20">
        <f>ROUND(H58+L58+P58+T58+X58,0)</f>
        <v>0</v>
      </c>
    </row>
    <row r="59" spans="1:27" x14ac:dyDescent="0.25">
      <c r="A59" s="38" t="str">
        <f>+'PI Four'!A57</f>
        <v>Post Doc #4</v>
      </c>
      <c r="B59" s="34">
        <f>+'PI Four'!B57</f>
        <v>0</v>
      </c>
      <c r="C59" s="34">
        <f>+'PI Three'!C57</f>
        <v>0</v>
      </c>
      <c r="D59" s="27">
        <f t="shared" si="41"/>
        <v>0</v>
      </c>
      <c r="E59" s="32"/>
      <c r="F59" s="122">
        <f>+'PI Two'!F56</f>
        <v>0</v>
      </c>
      <c r="G59" s="37">
        <f>+'PI Two'!G56</f>
        <v>0</v>
      </c>
      <c r="H59" s="27">
        <f t="shared" si="42"/>
        <v>0</v>
      </c>
      <c r="I59" s="32"/>
      <c r="J59" s="20">
        <f t="shared" si="37"/>
        <v>0</v>
      </c>
      <c r="K59" s="37">
        <f>+'PI Two'!K56</f>
        <v>0</v>
      </c>
      <c r="L59" s="27">
        <f t="shared" si="43"/>
        <v>0</v>
      </c>
      <c r="M59" s="32"/>
      <c r="N59" s="20">
        <f t="shared" si="38"/>
        <v>0</v>
      </c>
      <c r="O59" s="37">
        <f>+'PI Two'!O56</f>
        <v>0</v>
      </c>
      <c r="P59" s="27">
        <f t="shared" si="44"/>
        <v>0</v>
      </c>
      <c r="Q59" s="32"/>
      <c r="R59" s="20">
        <f t="shared" si="39"/>
        <v>0</v>
      </c>
      <c r="S59" s="37">
        <f>+'PI Two'!S56</f>
        <v>0</v>
      </c>
      <c r="T59" s="27">
        <f t="shared" si="45"/>
        <v>0</v>
      </c>
      <c r="U59" s="32"/>
      <c r="V59" s="20">
        <f t="shared" si="40"/>
        <v>0</v>
      </c>
      <c r="W59" s="37">
        <f>+'PI Two'!W56</f>
        <v>0</v>
      </c>
      <c r="X59" s="27">
        <f t="shared" si="46"/>
        <v>0</v>
      </c>
      <c r="Y59" s="32"/>
      <c r="Z59" s="32"/>
      <c r="AA59" s="20">
        <f t="shared" ref="AA59:AA65" si="47">ROUND(D59+H59+L59+P59+T59+X59,0)</f>
        <v>0</v>
      </c>
    </row>
    <row r="60" spans="1:27" x14ac:dyDescent="0.25">
      <c r="A60" s="38" t="str">
        <f>+'PI Five'!A58</f>
        <v>Post Doc #5</v>
      </c>
      <c r="B60" s="34">
        <f>+'PI Five'!B58</f>
        <v>0</v>
      </c>
      <c r="C60" s="34">
        <f>+'PI Four'!C59</f>
        <v>0</v>
      </c>
      <c r="D60" s="27">
        <f t="shared" si="41"/>
        <v>0</v>
      </c>
      <c r="E60" s="32"/>
      <c r="F60" s="122">
        <f>+'PI Three'!F54</f>
        <v>0</v>
      </c>
      <c r="G60" s="37">
        <f>+'PI Three'!G54</f>
        <v>0</v>
      </c>
      <c r="H60" s="27">
        <f t="shared" si="42"/>
        <v>0</v>
      </c>
      <c r="I60" s="32"/>
      <c r="J60" s="20">
        <f t="shared" si="37"/>
        <v>0</v>
      </c>
      <c r="K60" s="37">
        <f>+'PI Three'!K54</f>
        <v>0</v>
      </c>
      <c r="L60" s="27">
        <f t="shared" si="43"/>
        <v>0</v>
      </c>
      <c r="M60" s="32"/>
      <c r="N60" s="20">
        <f t="shared" si="38"/>
        <v>0</v>
      </c>
      <c r="O60" s="37">
        <f>+'PI Three'!O54</f>
        <v>0</v>
      </c>
      <c r="P60" s="27">
        <f t="shared" si="44"/>
        <v>0</v>
      </c>
      <c r="Q60" s="32"/>
      <c r="R60" s="20">
        <f t="shared" si="39"/>
        <v>0</v>
      </c>
      <c r="S60" s="37">
        <f>+'PI Three'!S54</f>
        <v>0</v>
      </c>
      <c r="T60" s="27">
        <f t="shared" si="45"/>
        <v>0</v>
      </c>
      <c r="U60" s="32"/>
      <c r="V60" s="20">
        <f t="shared" si="40"/>
        <v>0</v>
      </c>
      <c r="W60" s="37">
        <f>+'PI Three'!W54</f>
        <v>0</v>
      </c>
      <c r="X60" s="27">
        <f t="shared" si="46"/>
        <v>0</v>
      </c>
      <c r="Y60" s="32"/>
      <c r="Z60" s="32"/>
      <c r="AA60" s="20">
        <f t="shared" si="47"/>
        <v>0</v>
      </c>
    </row>
    <row r="61" spans="1:27" x14ac:dyDescent="0.25">
      <c r="A61" s="38" t="str">
        <f>+'PI Six'!A59</f>
        <v>Post Doc #6</v>
      </c>
      <c r="B61" s="34">
        <f>+'PI Six'!B59</f>
        <v>0</v>
      </c>
      <c r="C61" s="34">
        <f>+'PI Five'!C60</f>
        <v>0</v>
      </c>
      <c r="D61" s="27">
        <f t="shared" si="41"/>
        <v>0</v>
      </c>
      <c r="E61" s="32"/>
      <c r="F61" s="122">
        <f>+'PI Three'!F55</f>
        <v>0</v>
      </c>
      <c r="G61" s="37">
        <f>+'PI Three'!G55</f>
        <v>0</v>
      </c>
      <c r="H61" s="27">
        <f t="shared" si="42"/>
        <v>0</v>
      </c>
      <c r="I61" s="32"/>
      <c r="J61" s="20">
        <f t="shared" si="37"/>
        <v>0</v>
      </c>
      <c r="K61" s="37">
        <f>+'PI Three'!K55</f>
        <v>0</v>
      </c>
      <c r="L61" s="27">
        <f t="shared" si="43"/>
        <v>0</v>
      </c>
      <c r="M61" s="32"/>
      <c r="N61" s="20">
        <f t="shared" si="38"/>
        <v>0</v>
      </c>
      <c r="O61" s="37">
        <f>+'PI Three'!O55</f>
        <v>0</v>
      </c>
      <c r="P61" s="27">
        <f t="shared" si="44"/>
        <v>0</v>
      </c>
      <c r="Q61" s="32"/>
      <c r="R61" s="20">
        <f t="shared" si="39"/>
        <v>0</v>
      </c>
      <c r="S61" s="37">
        <f>+'PI Three'!S55</f>
        <v>0</v>
      </c>
      <c r="T61" s="27">
        <f t="shared" si="45"/>
        <v>0</v>
      </c>
      <c r="U61" s="32"/>
      <c r="V61" s="20">
        <f t="shared" si="40"/>
        <v>0</v>
      </c>
      <c r="W61" s="37">
        <f>+'PI Three'!W55</f>
        <v>0</v>
      </c>
      <c r="X61" s="27">
        <f t="shared" si="46"/>
        <v>0</v>
      </c>
      <c r="Y61" s="32"/>
      <c r="Z61" s="32"/>
      <c r="AA61" s="20">
        <f t="shared" si="47"/>
        <v>0</v>
      </c>
    </row>
    <row r="62" spans="1:27" x14ac:dyDescent="0.25">
      <c r="A62" s="38" t="str">
        <f>+'PI seven &amp; eight'!A61</f>
        <v>Post Doc #7</v>
      </c>
      <c r="B62" s="34">
        <f>+'PI seven &amp; eight'!B61</f>
        <v>0</v>
      </c>
      <c r="C62" s="34">
        <f>+'PI Six'!C61</f>
        <v>0</v>
      </c>
      <c r="D62" s="27">
        <f t="shared" si="41"/>
        <v>0</v>
      </c>
      <c r="E62" s="32"/>
      <c r="F62" s="122">
        <f>+'PI Four'!F60</f>
        <v>0</v>
      </c>
      <c r="G62" s="37">
        <f>+'PI Four'!G60</f>
        <v>0</v>
      </c>
      <c r="H62" s="27">
        <f t="shared" si="42"/>
        <v>0</v>
      </c>
      <c r="I62" s="32"/>
      <c r="J62" s="20">
        <f t="shared" si="37"/>
        <v>0</v>
      </c>
      <c r="K62" s="37">
        <f>+'PI Four'!K60</f>
        <v>0</v>
      </c>
      <c r="L62" s="27">
        <f t="shared" si="43"/>
        <v>0</v>
      </c>
      <c r="M62" s="32"/>
      <c r="N62" s="20">
        <f t="shared" si="38"/>
        <v>0</v>
      </c>
      <c r="O62" s="37">
        <f>+'PI Four'!O60</f>
        <v>0</v>
      </c>
      <c r="P62" s="27">
        <f t="shared" si="44"/>
        <v>0</v>
      </c>
      <c r="Q62" s="32"/>
      <c r="R62" s="20">
        <f t="shared" si="39"/>
        <v>0</v>
      </c>
      <c r="S62" s="37">
        <f>+'PI Four'!S60</f>
        <v>0</v>
      </c>
      <c r="T62" s="27">
        <f t="shared" si="45"/>
        <v>0</v>
      </c>
      <c r="U62" s="32"/>
      <c r="V62" s="20">
        <f t="shared" si="40"/>
        <v>0</v>
      </c>
      <c r="W62" s="37">
        <f>+'PI Four'!W60</f>
        <v>0</v>
      </c>
      <c r="X62" s="27">
        <f t="shared" si="46"/>
        <v>0</v>
      </c>
      <c r="Y62" s="32"/>
      <c r="Z62" s="32"/>
      <c r="AA62" s="20">
        <f t="shared" si="47"/>
        <v>0</v>
      </c>
    </row>
    <row r="63" spans="1:27" x14ac:dyDescent="0.25">
      <c r="A63" s="38" t="str">
        <f>+'PI seven &amp; eight'!A62</f>
        <v>Post Doc #8</v>
      </c>
      <c r="B63" s="34">
        <f>+'PI seven &amp; eight'!B62</f>
        <v>0</v>
      </c>
      <c r="C63" s="34">
        <f>+'PI seven &amp; eight'!C61</f>
        <v>0</v>
      </c>
      <c r="D63" s="27">
        <f t="shared" si="41"/>
        <v>0</v>
      </c>
      <c r="E63" s="32"/>
      <c r="F63" s="122">
        <f>+'PI Four'!F61</f>
        <v>0</v>
      </c>
      <c r="G63" s="37">
        <f>+'PI Four'!G61</f>
        <v>0</v>
      </c>
      <c r="H63" s="27">
        <f t="shared" si="42"/>
        <v>0</v>
      </c>
      <c r="I63" s="32"/>
      <c r="J63" s="20">
        <f t="shared" si="37"/>
        <v>0</v>
      </c>
      <c r="K63" s="37">
        <f>+'PI Four'!K61</f>
        <v>0</v>
      </c>
      <c r="L63" s="27">
        <f t="shared" si="43"/>
        <v>0</v>
      </c>
      <c r="M63" s="32"/>
      <c r="N63" s="20">
        <f t="shared" si="38"/>
        <v>0</v>
      </c>
      <c r="O63" s="37">
        <f>+'PI Four'!O61</f>
        <v>0</v>
      </c>
      <c r="P63" s="27">
        <f t="shared" si="44"/>
        <v>0</v>
      </c>
      <c r="Q63" s="32"/>
      <c r="R63" s="20">
        <f t="shared" si="39"/>
        <v>0</v>
      </c>
      <c r="S63" s="37">
        <f>+'PI Four'!S61</f>
        <v>0</v>
      </c>
      <c r="T63" s="27">
        <f t="shared" si="45"/>
        <v>0</v>
      </c>
      <c r="U63" s="32"/>
      <c r="V63" s="20">
        <f t="shared" si="40"/>
        <v>0</v>
      </c>
      <c r="W63" s="37">
        <f>+'PI Four'!W61</f>
        <v>0</v>
      </c>
      <c r="X63" s="27">
        <f t="shared" si="46"/>
        <v>0</v>
      </c>
      <c r="Y63" s="32"/>
      <c r="Z63" s="32"/>
      <c r="AA63" s="20">
        <f t="shared" si="47"/>
        <v>0</v>
      </c>
    </row>
    <row r="64" spans="1:27" x14ac:dyDescent="0.25">
      <c r="A64" s="38" t="str">
        <f>+'PI nine &amp; ten'!A62</f>
        <v>Post Doc #9</v>
      </c>
      <c r="B64" s="34">
        <f>+'PI nine &amp; ten'!B62</f>
        <v>0</v>
      </c>
      <c r="C64" s="34">
        <f>+'PI nine &amp; ten'!C62</f>
        <v>0</v>
      </c>
      <c r="D64" s="27">
        <f t="shared" si="41"/>
        <v>0</v>
      </c>
      <c r="E64" s="32"/>
      <c r="F64" s="122">
        <f>+'PI Five'!F62</f>
        <v>0</v>
      </c>
      <c r="G64" s="37">
        <f>+'PI Five'!G62</f>
        <v>0</v>
      </c>
      <c r="H64" s="27">
        <f t="shared" si="42"/>
        <v>0</v>
      </c>
      <c r="I64" s="32"/>
      <c r="J64" s="20">
        <f t="shared" si="37"/>
        <v>0</v>
      </c>
      <c r="K64" s="37">
        <f>+'PI Five'!K62</f>
        <v>0</v>
      </c>
      <c r="L64" s="27">
        <f t="shared" si="43"/>
        <v>0</v>
      </c>
      <c r="M64" s="32"/>
      <c r="N64" s="20">
        <f t="shared" si="38"/>
        <v>0</v>
      </c>
      <c r="O64" s="37">
        <f>+'PI Five'!O62</f>
        <v>0</v>
      </c>
      <c r="P64" s="27">
        <f t="shared" si="44"/>
        <v>0</v>
      </c>
      <c r="Q64" s="32"/>
      <c r="R64" s="20">
        <f t="shared" si="39"/>
        <v>0</v>
      </c>
      <c r="S64" s="37">
        <f>+'PI Five'!S62</f>
        <v>0</v>
      </c>
      <c r="T64" s="27">
        <f t="shared" si="45"/>
        <v>0</v>
      </c>
      <c r="U64" s="32"/>
      <c r="V64" s="20">
        <f t="shared" si="40"/>
        <v>0</v>
      </c>
      <c r="W64" s="37">
        <f>+'PI Five'!W62</f>
        <v>0</v>
      </c>
      <c r="X64" s="27">
        <f t="shared" si="46"/>
        <v>0</v>
      </c>
      <c r="Y64" s="32"/>
      <c r="Z64" s="32"/>
      <c r="AA64" s="20">
        <f t="shared" si="47"/>
        <v>0</v>
      </c>
    </row>
    <row r="65" spans="1:27" x14ac:dyDescent="0.25">
      <c r="A65" s="38" t="str">
        <f>+'PI nine &amp; ten'!A63</f>
        <v>Post Doc #10</v>
      </c>
      <c r="B65" s="34">
        <f>+'PI nine &amp; ten'!B63</f>
        <v>0</v>
      </c>
      <c r="C65" s="34">
        <f>+'PI nine &amp; ten'!C63</f>
        <v>0</v>
      </c>
      <c r="D65" s="27">
        <f t="shared" si="41"/>
        <v>0</v>
      </c>
      <c r="E65" s="32"/>
      <c r="F65" s="122">
        <f>+'PI Five'!F63</f>
        <v>0</v>
      </c>
      <c r="G65" s="37">
        <f>+'PI Five'!G63</f>
        <v>0</v>
      </c>
      <c r="H65" s="27">
        <f t="shared" si="42"/>
        <v>0</v>
      </c>
      <c r="I65" s="32"/>
      <c r="J65" s="20">
        <f t="shared" si="37"/>
        <v>0</v>
      </c>
      <c r="K65" s="37">
        <f>+'PI Five'!K63</f>
        <v>0</v>
      </c>
      <c r="L65" s="27">
        <f t="shared" si="43"/>
        <v>0</v>
      </c>
      <c r="M65" s="32"/>
      <c r="N65" s="20">
        <f t="shared" si="38"/>
        <v>0</v>
      </c>
      <c r="O65" s="37">
        <f>+'PI Five'!O63</f>
        <v>0</v>
      </c>
      <c r="P65" s="27">
        <f t="shared" si="44"/>
        <v>0</v>
      </c>
      <c r="Q65" s="32"/>
      <c r="R65" s="20">
        <f t="shared" si="39"/>
        <v>0</v>
      </c>
      <c r="S65" s="37">
        <f>+'PI Five'!S63</f>
        <v>0</v>
      </c>
      <c r="T65" s="27">
        <f t="shared" si="45"/>
        <v>0</v>
      </c>
      <c r="U65" s="32"/>
      <c r="V65" s="20">
        <f t="shared" si="40"/>
        <v>0</v>
      </c>
      <c r="W65" s="37">
        <f>+'PI Five'!W63</f>
        <v>0</v>
      </c>
      <c r="X65" s="27">
        <f t="shared" si="46"/>
        <v>0</v>
      </c>
      <c r="Y65" s="32"/>
      <c r="Z65" s="32"/>
      <c r="AA65" s="20">
        <f t="shared" si="47"/>
        <v>0</v>
      </c>
    </row>
    <row r="66" spans="1:27" ht="3" customHeight="1" x14ac:dyDescent="0.25">
      <c r="A66" s="38"/>
      <c r="B66" s="20"/>
      <c r="C66" s="15"/>
      <c r="D66" s="29"/>
      <c r="E66" s="32"/>
      <c r="G66" s="15"/>
      <c r="H66" s="29"/>
      <c r="I66" s="32"/>
      <c r="J66" s="20"/>
      <c r="K66" s="15"/>
      <c r="L66" s="29"/>
      <c r="M66" s="32"/>
      <c r="O66" s="15"/>
      <c r="P66" s="29"/>
      <c r="Q66" s="32"/>
      <c r="S66" s="15"/>
      <c r="T66" s="29"/>
      <c r="U66" s="32"/>
      <c r="W66" s="15"/>
      <c r="X66" s="29"/>
      <c r="Y66" s="32"/>
      <c r="Z66" s="32"/>
      <c r="AA66" s="29"/>
    </row>
    <row r="67" spans="1:27" x14ac:dyDescent="0.25">
      <c r="A67" s="38" t="s">
        <v>73</v>
      </c>
      <c r="B67" s="20"/>
      <c r="C67" s="15"/>
      <c r="D67" s="27">
        <f>ROUND(SUM(D56:D66),0)</f>
        <v>0</v>
      </c>
      <c r="E67" s="32"/>
      <c r="G67" s="15"/>
      <c r="H67" s="27">
        <f>ROUND(SUM(H56:H66),0)</f>
        <v>0</v>
      </c>
      <c r="I67" s="32"/>
      <c r="J67" s="20"/>
      <c r="K67" s="15"/>
      <c r="L67" s="27">
        <f>ROUND(SUM(L56:L66),0)</f>
        <v>0</v>
      </c>
      <c r="M67" s="32"/>
      <c r="O67" s="15"/>
      <c r="P67" s="27">
        <f>ROUND(SUM(P56:P66),0)</f>
        <v>0</v>
      </c>
      <c r="Q67" s="32"/>
      <c r="S67" s="15"/>
      <c r="T67" s="27">
        <f>ROUND(SUM(T56:T66),0)</f>
        <v>0</v>
      </c>
      <c r="U67" s="32"/>
      <c r="W67" s="15"/>
      <c r="X67" s="27">
        <f>ROUND(SUM(X56:X66),0)</f>
        <v>0</v>
      </c>
      <c r="Y67" s="32"/>
      <c r="Z67" s="32"/>
      <c r="AA67" s="20">
        <f>ROUND(H67+L67+P67+T67+X67,0)</f>
        <v>0</v>
      </c>
    </row>
    <row r="68" spans="1:27" ht="6" customHeight="1" x14ac:dyDescent="0.25">
      <c r="A68" s="38"/>
      <c r="B68" s="20"/>
      <c r="C68" s="15"/>
      <c r="D68" s="27"/>
      <c r="E68" s="32"/>
      <c r="G68" s="15"/>
      <c r="H68" s="27"/>
      <c r="I68" s="32"/>
      <c r="J68" s="20"/>
      <c r="K68" s="15"/>
      <c r="L68" s="27"/>
      <c r="M68" s="32"/>
      <c r="O68" s="15"/>
      <c r="P68" s="27"/>
      <c r="Q68" s="32"/>
      <c r="S68" s="15"/>
      <c r="T68" s="27"/>
      <c r="U68" s="32"/>
      <c r="W68" s="15"/>
      <c r="X68" s="27"/>
      <c r="Y68" s="32"/>
      <c r="Z68" s="32"/>
      <c r="AA68" s="27"/>
    </row>
    <row r="69" spans="1:27" x14ac:dyDescent="0.25">
      <c r="A69" s="22" t="s">
        <v>74</v>
      </c>
      <c r="B69" s="33" t="s">
        <v>75</v>
      </c>
      <c r="C69" s="40" t="s">
        <v>62</v>
      </c>
      <c r="D69" s="27"/>
      <c r="E69" s="32"/>
      <c r="F69" s="33" t="s">
        <v>75</v>
      </c>
      <c r="G69" s="40" t="s">
        <v>62</v>
      </c>
      <c r="I69" s="32"/>
      <c r="J69" s="33" t="s">
        <v>75</v>
      </c>
      <c r="K69" s="40" t="s">
        <v>62</v>
      </c>
      <c r="L69" s="27"/>
      <c r="M69" s="32"/>
      <c r="N69" s="33" t="s">
        <v>75</v>
      </c>
      <c r="O69" s="40" t="s">
        <v>62</v>
      </c>
      <c r="P69" s="27"/>
      <c r="Q69" s="32"/>
      <c r="R69" s="33" t="s">
        <v>75</v>
      </c>
      <c r="S69" s="40" t="s">
        <v>62</v>
      </c>
      <c r="T69" s="27"/>
      <c r="U69" s="32"/>
      <c r="V69" s="33" t="s">
        <v>75</v>
      </c>
      <c r="W69" s="40" t="s">
        <v>62</v>
      </c>
      <c r="X69" s="27"/>
      <c r="Y69" s="32"/>
      <c r="Z69" s="32"/>
      <c r="AA69" s="20"/>
    </row>
    <row r="70" spans="1:27" x14ac:dyDescent="0.25">
      <c r="A70" s="3" t="s">
        <v>76</v>
      </c>
      <c r="B70" s="41">
        <f>+'PI Two'!B69</f>
        <v>0</v>
      </c>
      <c r="C70" s="42">
        <f>+'PI One'!C69+'PI Two'!C69+'PI Three'!C68+'PI Four'!C68+'PI Five'!C68+'PI Six'!C68+'PI seven &amp; eight'!C61+'PI nine &amp; ten'!C68</f>
        <v>0</v>
      </c>
      <c r="D70" s="43">
        <f>ROUND(B70*C70,0)</f>
        <v>0</v>
      </c>
      <c r="E70" s="32"/>
      <c r="F70" s="125">
        <f>+'PI One'!F69+'PI Two'!F69+'PI Three'!F68+'PI Four'!F68+'PI Five'!F68</f>
        <v>0</v>
      </c>
      <c r="G70" s="37">
        <f>+'PI One'!G69+'PI Two'!G69+'PI Three'!G68+'PI Four'!G68+'PI Five'!G68</f>
        <v>0</v>
      </c>
      <c r="H70" s="43">
        <f>'PI One'!H69+'PI Two'!H69+'PI Three'!H68</f>
        <v>0</v>
      </c>
      <c r="I70" s="32"/>
      <c r="J70" s="125">
        <f>+'PI One'!J69+'PI Two'!J69+'PI Three'!J68+'PI Four'!J68+'PI Five'!J68</f>
        <v>0</v>
      </c>
      <c r="K70" s="37">
        <f>+'PI One'!K69+'PI Two'!K69+'PI Three'!K68+'PI Four'!K68+'PI Five'!K68</f>
        <v>0</v>
      </c>
      <c r="L70" s="43">
        <f>'PI One'!L69+'PI Two'!L69+'PI Three'!L68</f>
        <v>0</v>
      </c>
      <c r="M70" s="32"/>
      <c r="N70" s="125">
        <f>+'PI One'!N69+'PI Two'!N69+'PI Three'!N68+'PI Four'!N68+'PI Five'!N68</f>
        <v>0</v>
      </c>
      <c r="O70" s="37">
        <f>+'PI One'!O69+'PI Two'!O69+'PI Three'!O68+'PI Four'!O68+'PI Five'!O68</f>
        <v>0</v>
      </c>
      <c r="P70" s="43">
        <f>'PI One'!P69+'PI Two'!P69+'PI Three'!P68</f>
        <v>0</v>
      </c>
      <c r="Q70" s="32"/>
      <c r="R70" s="125">
        <f>+'PI One'!R69+'PI Two'!R69+'PI Three'!R68+'PI Four'!R68+'PI Five'!R68</f>
        <v>0</v>
      </c>
      <c r="S70" s="37">
        <f>+'PI One'!S69+'PI Two'!S69+'PI Three'!S68+'PI Four'!S68+'PI Five'!S68</f>
        <v>0</v>
      </c>
      <c r="T70" s="43">
        <f>'PI One'!T69+'PI Two'!T69+'PI Three'!T68</f>
        <v>0</v>
      </c>
      <c r="U70" s="32"/>
      <c r="V70" s="125">
        <f>+'PI One'!V69+'PI Two'!V69+'PI Three'!V68+'PI Four'!V68+'PI Five'!V68</f>
        <v>0</v>
      </c>
      <c r="W70" s="37">
        <f>+'PI One'!W69+'PI Two'!W69+'PI Three'!W68+'PI Four'!W68+'PI Five'!W68</f>
        <v>0</v>
      </c>
      <c r="X70" s="43">
        <f>'PI One'!X69+'PI Two'!X69+'PI Three'!X68</f>
        <v>0</v>
      </c>
      <c r="Y70" s="32"/>
      <c r="Z70" s="32"/>
      <c r="AA70" s="20">
        <f>ROUND(H70+L70+P70+T70+X70,0)</f>
        <v>0</v>
      </c>
    </row>
    <row r="71" spans="1:27" x14ac:dyDescent="0.25">
      <c r="A71" s="3" t="s">
        <v>77</v>
      </c>
      <c r="B71" s="41">
        <f>+'PI One'!B70</f>
        <v>0</v>
      </c>
      <c r="C71" s="42">
        <f>+'PI One'!C70+'PI Two'!C70+'PI Three'!C69+'PI Four'!C69+'PI Five'!C69+'PI Six'!C69+'PI seven &amp; eight'!C62+'PI nine &amp; ten'!C69</f>
        <v>0</v>
      </c>
      <c r="D71" s="43">
        <f>ROUND(B71*C71,0)</f>
        <v>0</v>
      </c>
      <c r="E71" s="32"/>
      <c r="F71" s="125">
        <f>+'PI One'!F70+'PI Two'!F70+'PI Three'!F69+'PI Four'!F69+'PI Five'!F69</f>
        <v>0</v>
      </c>
      <c r="G71" s="37">
        <f>+'PI One'!G70+'PI Two'!G70+'PI Three'!G69+'PI Four'!G69+'PI Five'!G69</f>
        <v>0</v>
      </c>
      <c r="H71" s="43">
        <f>ROUND(F71*G71,0)</f>
        <v>0</v>
      </c>
      <c r="I71" s="32"/>
      <c r="J71" s="125">
        <f>+'PI One'!J70+'PI Two'!J70+'PI Three'!J69+'PI Four'!J69+'PI Five'!J69</f>
        <v>0</v>
      </c>
      <c r="K71" s="37">
        <f>+'PI One'!K70+'PI Two'!K70+'PI Three'!K69+'PI Four'!K69+'PI Five'!K69</f>
        <v>0</v>
      </c>
      <c r="L71" s="43">
        <f>ROUND(J71*K71,0)</f>
        <v>0</v>
      </c>
      <c r="M71" s="32"/>
      <c r="N71" s="125">
        <f>+'PI One'!N70+'PI Two'!N70+'PI Three'!N69+'PI Four'!N69+'PI Five'!N69</f>
        <v>0</v>
      </c>
      <c r="O71" s="37">
        <f>+'PI One'!O70+'PI Two'!O70+'PI Three'!O69+'PI Four'!O69+'PI Five'!O69</f>
        <v>0</v>
      </c>
      <c r="P71" s="43">
        <f>ROUND(N71*O71,0)</f>
        <v>0</v>
      </c>
      <c r="Q71" s="32"/>
      <c r="R71" s="125">
        <f>+'PI One'!R70+'PI Two'!R70+'PI Three'!R69+'PI Four'!R69+'PI Five'!R69</f>
        <v>0</v>
      </c>
      <c r="S71" s="37">
        <f>+'PI One'!S70+'PI Two'!S70+'PI Three'!S69+'PI Four'!S69+'PI Five'!S69</f>
        <v>0</v>
      </c>
      <c r="T71" s="43">
        <f>ROUND(R71*S71,0)</f>
        <v>0</v>
      </c>
      <c r="U71" s="32"/>
      <c r="V71" s="125">
        <f>+'PI One'!V70+'PI Two'!V70+'PI Three'!V69+'PI Four'!V69+'PI Five'!V69</f>
        <v>0</v>
      </c>
      <c r="W71" s="37">
        <f>+'PI One'!W70+'PI Two'!W70+'PI Three'!W69+'PI Four'!W69+'PI Five'!W69</f>
        <v>0</v>
      </c>
      <c r="X71" s="43">
        <f>ROUND(V71*W71,0)</f>
        <v>0</v>
      </c>
      <c r="Y71" s="32"/>
      <c r="Z71" s="32"/>
      <c r="AA71" s="20">
        <f>ROUND(H71+L71+P71+T71+X71,0)</f>
        <v>0</v>
      </c>
    </row>
    <row r="72" spans="1:27" ht="3" customHeight="1" x14ac:dyDescent="0.25">
      <c r="B72" s="33"/>
      <c r="C72" s="40"/>
      <c r="D72" s="29"/>
      <c r="E72" s="32"/>
      <c r="F72" s="33"/>
      <c r="G72" s="40"/>
      <c r="H72" s="29"/>
      <c r="I72" s="32"/>
      <c r="J72" s="33"/>
      <c r="K72" s="40"/>
      <c r="L72" s="29"/>
      <c r="M72" s="32"/>
      <c r="N72" s="33"/>
      <c r="O72" s="40"/>
      <c r="P72" s="29"/>
      <c r="Q72" s="32"/>
      <c r="R72" s="33"/>
      <c r="S72" s="40"/>
      <c r="T72" s="29"/>
      <c r="U72" s="32"/>
      <c r="V72" s="33"/>
      <c r="W72" s="40"/>
      <c r="X72" s="29"/>
      <c r="Y72" s="32"/>
      <c r="Z72" s="32"/>
      <c r="AA72" s="20">
        <f>ROUND(D72+H72+L72+P72+T72+X72,0)</f>
        <v>0</v>
      </c>
    </row>
    <row r="73" spans="1:27" x14ac:dyDescent="0.25">
      <c r="A73" s="3" t="s">
        <v>78</v>
      </c>
      <c r="B73" s="44"/>
      <c r="C73" s="45"/>
      <c r="D73" s="27">
        <f>ROUND(SUM(D70:D72),0)</f>
        <v>0</v>
      </c>
      <c r="E73" s="32"/>
      <c r="G73" s="15"/>
      <c r="H73" s="27">
        <f>ROUND(SUM(H70:H72),0)</f>
        <v>0</v>
      </c>
      <c r="I73" s="32"/>
      <c r="J73" s="20"/>
      <c r="K73" s="15"/>
      <c r="L73" s="27">
        <f>ROUND(SUM(L70:L72),0)</f>
        <v>0</v>
      </c>
      <c r="M73" s="32"/>
      <c r="O73" s="15"/>
      <c r="P73" s="27">
        <f>ROUND(SUM(P70:P72),0)</f>
        <v>0</v>
      </c>
      <c r="Q73" s="32"/>
      <c r="S73" s="15"/>
      <c r="T73" s="27">
        <f>ROUND(SUM(T70:T72),0)</f>
        <v>0</v>
      </c>
      <c r="U73" s="32"/>
      <c r="W73" s="15"/>
      <c r="X73" s="27">
        <f>ROUND(SUM(X70:X72),0)</f>
        <v>0</v>
      </c>
      <c r="Y73" s="32"/>
      <c r="Z73" s="32"/>
      <c r="AA73" s="124">
        <f>ROUND(H73+L73+P73+T73+X73,0)</f>
        <v>0</v>
      </c>
    </row>
    <row r="74" spans="1:27" ht="6" customHeight="1" x14ac:dyDescent="0.25">
      <c r="B74" s="44"/>
      <c r="C74" s="45"/>
      <c r="D74" s="27"/>
      <c r="E74" s="32"/>
      <c r="G74" s="15"/>
      <c r="H74" s="27"/>
      <c r="I74" s="32"/>
      <c r="J74" s="20"/>
      <c r="K74" s="15"/>
      <c r="L74" s="27"/>
      <c r="M74" s="32"/>
      <c r="O74" s="15"/>
      <c r="P74" s="27"/>
      <c r="Q74" s="32"/>
      <c r="S74" s="15"/>
      <c r="T74" s="27"/>
      <c r="U74" s="32"/>
      <c r="W74" s="15"/>
      <c r="X74" s="27"/>
      <c r="Y74" s="32"/>
      <c r="Z74" s="32"/>
      <c r="AA74" s="27"/>
    </row>
    <row r="75" spans="1:27" x14ac:dyDescent="0.25">
      <c r="A75" s="22" t="s">
        <v>79</v>
      </c>
      <c r="B75" s="33" t="s">
        <v>80</v>
      </c>
      <c r="C75" s="40" t="s">
        <v>81</v>
      </c>
      <c r="D75" s="27"/>
      <c r="E75" s="32"/>
      <c r="F75" s="33" t="s">
        <v>80</v>
      </c>
      <c r="G75" s="40" t="s">
        <v>81</v>
      </c>
      <c r="I75" s="32"/>
      <c r="J75" s="33" t="s">
        <v>80</v>
      </c>
      <c r="K75" s="40" t="s">
        <v>81</v>
      </c>
      <c r="L75" s="27"/>
      <c r="M75" s="32"/>
      <c r="N75" s="33" t="s">
        <v>80</v>
      </c>
      <c r="O75" s="40" t="s">
        <v>81</v>
      </c>
      <c r="P75" s="27"/>
      <c r="Q75" s="32"/>
      <c r="R75" s="33" t="s">
        <v>80</v>
      </c>
      <c r="S75" s="40" t="s">
        <v>81</v>
      </c>
      <c r="T75" s="27"/>
      <c r="U75" s="32"/>
      <c r="V75" s="33" t="s">
        <v>80</v>
      </c>
      <c r="W75" s="40" t="s">
        <v>81</v>
      </c>
      <c r="X75" s="27"/>
      <c r="Y75" s="32"/>
      <c r="Z75" s="32"/>
      <c r="AA75" s="20"/>
    </row>
    <row r="76" spans="1:27" x14ac:dyDescent="0.25">
      <c r="A76" s="3" t="s">
        <v>82</v>
      </c>
      <c r="B76" s="41">
        <f>+'PI One'!B75</f>
        <v>0</v>
      </c>
      <c r="C76" s="42">
        <f>+'PI One'!C75+'PI Two'!C75+'PI Three'!C74+'PI Four'!C74+'PI Five'!C74+'PI Six'!C74+'PI seven &amp; eight'!C74+'PI nine &amp; ten'!C74</f>
        <v>0</v>
      </c>
      <c r="D76" s="43">
        <f>ROUND(B76*C76,0)</f>
        <v>0</v>
      </c>
      <c r="E76" s="32"/>
      <c r="F76" s="125">
        <f>+'PI One'!F75+'PI Two'!F75+'PI Three'!F74+'PI Four'!F74+'PI Five'!F74</f>
        <v>0</v>
      </c>
      <c r="G76" s="37">
        <f>+'PI One'!G75+'PI Two'!G75+'PI Three'!G74+'PI Four'!G74+'PI Five'!G74</f>
        <v>0</v>
      </c>
      <c r="H76" s="43">
        <f>ROUND(F76*G76,0)</f>
        <v>0</v>
      </c>
      <c r="I76" s="32"/>
      <c r="J76" s="125">
        <f>+'PI One'!J75+'PI Two'!J75+'PI Three'!J74+'PI Four'!J74+'PI Five'!J74</f>
        <v>0</v>
      </c>
      <c r="K76" s="37">
        <f>+'PI One'!K75+'PI Two'!K75+'PI Three'!K74+'PI Four'!K74+'PI Five'!K74</f>
        <v>0</v>
      </c>
      <c r="L76" s="43">
        <f>ROUND(J76*K76,0)</f>
        <v>0</v>
      </c>
      <c r="M76" s="32"/>
      <c r="N76" s="125">
        <f>+'PI One'!N75+'PI Two'!N75+'PI Three'!N74+'PI Four'!N74+'PI Five'!N74</f>
        <v>0</v>
      </c>
      <c r="O76" s="37">
        <f>+'PI One'!O75+'PI Two'!O75+'PI Three'!O74+'PI Four'!O74+'PI Five'!O74</f>
        <v>0</v>
      </c>
      <c r="P76" s="43">
        <f>ROUND(N76*O76,0)</f>
        <v>0</v>
      </c>
      <c r="Q76" s="32"/>
      <c r="R76" s="125">
        <f>+'PI One'!R75+'PI Two'!R75+'PI Three'!R74+'PI Four'!R74+'PI Five'!R74</f>
        <v>0</v>
      </c>
      <c r="S76" s="37">
        <f>+'PI One'!S75+'PI Two'!S75+'PI Three'!S74+'PI Four'!S74+'PI Five'!S74</f>
        <v>0</v>
      </c>
      <c r="T76" s="43">
        <f>ROUND(R76*S76,0)</f>
        <v>0</v>
      </c>
      <c r="U76" s="32"/>
      <c r="V76" s="125">
        <f>+'PI One'!V75+'PI Two'!V75+'PI Three'!V74+'PI Four'!V74+'PI Five'!V74</f>
        <v>0</v>
      </c>
      <c r="W76" s="37">
        <f>+'PI One'!W75+'PI Two'!W75+'PI Three'!W74+'PI Four'!W74+'PI Five'!W74</f>
        <v>0</v>
      </c>
      <c r="X76" s="43">
        <f>ROUND(V76*W76,0)</f>
        <v>0</v>
      </c>
      <c r="Y76" s="32"/>
      <c r="Z76" s="32"/>
      <c r="AA76" s="20">
        <f>ROUND(H76+L76+P76+T76+X76,0)</f>
        <v>0</v>
      </c>
    </row>
    <row r="77" spans="1:27" x14ac:dyDescent="0.25">
      <c r="A77" s="3" t="s">
        <v>83</v>
      </c>
      <c r="B77" s="41">
        <f>+'PI One'!B76</f>
        <v>0</v>
      </c>
      <c r="C77" s="42">
        <f>+'PI One'!C76+'PI Two'!C76+'PI Three'!C75+'PI Four'!C75+'PI Five'!C75+'PI Six'!C75+'PI seven &amp; eight'!C75+'PI nine &amp; ten'!C75</f>
        <v>0</v>
      </c>
      <c r="D77" s="43">
        <f>ROUND(B77*C77,0)</f>
        <v>0</v>
      </c>
      <c r="E77" s="32"/>
      <c r="F77" s="125">
        <f>+'PI One'!F76+'PI Two'!F76+'PI Three'!F75+'PI Four'!F75+'PI Five'!F75</f>
        <v>0</v>
      </c>
      <c r="G77" s="37">
        <f>+'PI One'!G76+'PI Two'!G76+'PI Three'!G75+'PI Four'!G75+'PI Five'!G75</f>
        <v>0</v>
      </c>
      <c r="H77" s="43">
        <f>ROUND(F77*G77,0)</f>
        <v>0</v>
      </c>
      <c r="I77" s="32"/>
      <c r="J77" s="125">
        <f>+'PI One'!J76+'PI Two'!J76+'PI Three'!J75+'PI Four'!J75+'PI Five'!J75</f>
        <v>0</v>
      </c>
      <c r="K77" s="37">
        <f>+'PI One'!K76+'PI Two'!K76+'PI Three'!K75+'PI Four'!K75+'PI Five'!K75</f>
        <v>0</v>
      </c>
      <c r="L77" s="43">
        <f>ROUND(J77*K77,0)</f>
        <v>0</v>
      </c>
      <c r="M77" s="32"/>
      <c r="N77" s="125">
        <f>+'PI One'!N76+'PI Two'!N76+'PI Three'!N75+'PI Four'!N75+'PI Five'!N75</f>
        <v>0</v>
      </c>
      <c r="O77" s="37">
        <f>+'PI One'!O76+'PI Two'!O76+'PI Three'!O75+'PI Four'!O75+'PI Five'!O75</f>
        <v>0</v>
      </c>
      <c r="P77" s="43">
        <f>ROUND(N77*O77,0)</f>
        <v>0</v>
      </c>
      <c r="Q77" s="32"/>
      <c r="R77" s="125">
        <f>+'PI One'!R76+'PI Two'!R76+'PI Three'!R75+'PI Four'!R75+'PI Five'!R75</f>
        <v>0</v>
      </c>
      <c r="S77" s="37">
        <f>+'PI One'!S76+'PI Two'!S76+'PI Three'!S75+'PI Four'!S75+'PI Five'!S75</f>
        <v>0</v>
      </c>
      <c r="T77" s="43">
        <f>ROUND(R77*S77,0)</f>
        <v>0</v>
      </c>
      <c r="U77" s="32"/>
      <c r="V77" s="125">
        <f>+'PI One'!V76+'PI Two'!V76+'PI Three'!V75+'PI Four'!V75+'PI Five'!V75</f>
        <v>0</v>
      </c>
      <c r="W77" s="37">
        <f>+'PI One'!W76+'PI Two'!W76+'PI Three'!W75+'PI Four'!W75+'PI Five'!W75</f>
        <v>0</v>
      </c>
      <c r="X77" s="43">
        <f>ROUND(V77*W77,0)</f>
        <v>0</v>
      </c>
      <c r="Y77" s="32"/>
      <c r="Z77" s="32"/>
      <c r="AA77" s="20">
        <f>ROUND(H77+L77+P77+T77+X77,0)</f>
        <v>0</v>
      </c>
    </row>
    <row r="78" spans="1:27" ht="3" customHeight="1" x14ac:dyDescent="0.25">
      <c r="B78" s="33"/>
      <c r="C78" s="40"/>
      <c r="D78" s="29"/>
      <c r="E78" s="32"/>
      <c r="F78" s="33"/>
      <c r="G78" s="40"/>
      <c r="H78" s="29"/>
      <c r="I78" s="32"/>
      <c r="J78" s="33"/>
      <c r="K78" s="40"/>
      <c r="L78" s="29"/>
      <c r="M78" s="32"/>
      <c r="N78" s="33"/>
      <c r="O78" s="40"/>
      <c r="P78" s="29"/>
      <c r="Q78" s="32"/>
      <c r="R78" s="33"/>
      <c r="S78" s="40"/>
      <c r="T78" s="29"/>
      <c r="U78" s="32"/>
      <c r="V78" s="33"/>
      <c r="W78" s="40"/>
      <c r="X78" s="29"/>
      <c r="Y78" s="32"/>
      <c r="Z78" s="32"/>
      <c r="AA78" s="29"/>
    </row>
    <row r="79" spans="1:27" x14ac:dyDescent="0.25">
      <c r="A79" s="3" t="s">
        <v>84</v>
      </c>
      <c r="B79" s="44"/>
      <c r="C79" s="45"/>
      <c r="D79" s="27">
        <f>ROUND(SUM(D76:D78),0)</f>
        <v>0</v>
      </c>
      <c r="E79" s="32"/>
      <c r="G79" s="15"/>
      <c r="H79" s="27">
        <f>ROUND(SUM(H76:H78),0)</f>
        <v>0</v>
      </c>
      <c r="I79" s="32"/>
      <c r="J79" s="20"/>
      <c r="K79" s="15"/>
      <c r="L79" s="27">
        <f>ROUND(SUM(L76:L78),0)</f>
        <v>0</v>
      </c>
      <c r="M79" s="32"/>
      <c r="O79" s="15"/>
      <c r="P79" s="27">
        <f>ROUND(SUM(P76:P78),0)</f>
        <v>0</v>
      </c>
      <c r="Q79" s="32"/>
      <c r="S79" s="15"/>
      <c r="T79" s="27">
        <f>ROUND(SUM(T76:T78),0)</f>
        <v>0</v>
      </c>
      <c r="U79" s="32"/>
      <c r="W79" s="15"/>
      <c r="X79" s="27">
        <f>ROUND(SUM(X76:X78),0)</f>
        <v>0</v>
      </c>
      <c r="Y79" s="32"/>
      <c r="Z79" s="32"/>
      <c r="AA79" s="20">
        <f>ROUND(H79+L79+P79+T79+X79,0)</f>
        <v>0</v>
      </c>
    </row>
    <row r="80" spans="1:27" ht="6" customHeight="1" x14ac:dyDescent="0.25">
      <c r="B80" s="44"/>
      <c r="C80" s="45"/>
      <c r="D80" s="27"/>
      <c r="E80" s="32"/>
      <c r="G80" s="15"/>
      <c r="H80" s="27"/>
      <c r="I80" s="32"/>
      <c r="J80" s="20"/>
      <c r="K80" s="15"/>
      <c r="L80" s="27"/>
      <c r="M80" s="32"/>
      <c r="O80" s="15"/>
      <c r="P80" s="27"/>
      <c r="Q80" s="32"/>
      <c r="S80" s="15"/>
      <c r="T80" s="27"/>
      <c r="U80" s="32"/>
      <c r="W80" s="15"/>
      <c r="X80" s="27"/>
      <c r="Y80" s="32"/>
      <c r="Z80" s="32"/>
      <c r="AA80" s="27"/>
    </row>
    <row r="81" spans="1:27" x14ac:dyDescent="0.25">
      <c r="A81" s="106" t="s">
        <v>7</v>
      </c>
      <c r="B81" s="33" t="s">
        <v>80</v>
      </c>
      <c r="C81" s="40" t="s">
        <v>81</v>
      </c>
      <c r="D81" s="27"/>
      <c r="E81" s="32"/>
      <c r="F81" s="33" t="s">
        <v>80</v>
      </c>
      <c r="G81" s="40" t="s">
        <v>81</v>
      </c>
      <c r="I81" s="32"/>
      <c r="J81" s="33" t="s">
        <v>80</v>
      </c>
      <c r="K81" s="40" t="s">
        <v>81</v>
      </c>
      <c r="L81" s="27"/>
      <c r="M81" s="32"/>
      <c r="N81" s="33" t="s">
        <v>80</v>
      </c>
      <c r="O81" s="40" t="s">
        <v>81</v>
      </c>
      <c r="P81" s="27"/>
      <c r="Q81" s="32"/>
      <c r="R81" s="33" t="s">
        <v>80</v>
      </c>
      <c r="S81" s="40" t="s">
        <v>81</v>
      </c>
      <c r="T81" s="27"/>
      <c r="U81" s="32"/>
      <c r="V81" s="33" t="s">
        <v>80</v>
      </c>
      <c r="W81" s="40" t="s">
        <v>81</v>
      </c>
      <c r="X81" s="27"/>
      <c r="Y81" s="32"/>
      <c r="Z81" s="32"/>
      <c r="AA81" s="20"/>
    </row>
    <row r="82" spans="1:27" x14ac:dyDescent="0.25">
      <c r="B82" s="41">
        <f>+'PI Two'!B81</f>
        <v>0</v>
      </c>
      <c r="C82" s="42">
        <f>+'PI One'!C81+'PI Two'!C81+'PI Three'!C80+'PI Four'!C80+'PI Five'!C80+'PI Six'!C80+'PI seven &amp; eight'!C80+'PI nine &amp; ten'!C80</f>
        <v>0</v>
      </c>
      <c r="D82" s="43">
        <f>ROUND(B82*C82,0)</f>
        <v>0</v>
      </c>
      <c r="E82" s="32"/>
      <c r="F82" s="125">
        <f>+'PI One'!F81+'PI Two'!F81+'PI Three'!F80+'PI Four'!F80+'PI Five'!F80</f>
        <v>0</v>
      </c>
      <c r="G82" s="37">
        <f>+'PI One'!G81+'PI Two'!G81+'PI Three'!G80+'PI Four'!G80+'PI Five'!G80</f>
        <v>0</v>
      </c>
      <c r="H82" s="43">
        <f>ROUND(F82*G82,0)</f>
        <v>0</v>
      </c>
      <c r="I82" s="32"/>
      <c r="J82" s="125">
        <f>+'PI One'!J81+'PI Two'!J81+'PI Three'!J80+'PI Four'!J80+'PI Five'!J80</f>
        <v>0</v>
      </c>
      <c r="K82" s="37">
        <f>+'PI One'!K81+'PI Two'!K81+'PI Three'!K80+'PI Four'!K80+'PI Five'!K80</f>
        <v>0</v>
      </c>
      <c r="L82" s="43">
        <f>ROUND(J82*K82,0)</f>
        <v>0</v>
      </c>
      <c r="M82" s="32"/>
      <c r="N82" s="125">
        <f>+'PI One'!N81+'PI Two'!N81+'PI Three'!N80+'PI Four'!N80+'PI Five'!N80</f>
        <v>0</v>
      </c>
      <c r="O82" s="37">
        <f>+'PI One'!O81+'PI Two'!O81+'PI Three'!O80+'PI Four'!O80+'PI Five'!O80</f>
        <v>0</v>
      </c>
      <c r="P82" s="43">
        <f>ROUND(N82*O82,0)</f>
        <v>0</v>
      </c>
      <c r="Q82" s="32"/>
      <c r="R82" s="125">
        <f>+'PI One'!R81+'PI Two'!R81+'PI Three'!R80+'PI Four'!R80+'PI Five'!R80</f>
        <v>0</v>
      </c>
      <c r="S82" s="37">
        <f>+'PI One'!S81+'PI Two'!S81+'PI Three'!S80+'PI Four'!S80+'PI Five'!S80</f>
        <v>0</v>
      </c>
      <c r="T82" s="43">
        <f>ROUND(R82*S82,0)</f>
        <v>0</v>
      </c>
      <c r="U82" s="32"/>
      <c r="V82" s="125">
        <f>+'PI One'!V81+'PI Two'!V81+'PI Three'!V80+'PI Four'!V80+'PI Five'!V80</f>
        <v>0</v>
      </c>
      <c r="W82" s="37">
        <f>+'PI One'!W81+'PI Two'!W81+'PI Three'!W80+'PI Four'!W80+'PI Five'!W80</f>
        <v>0</v>
      </c>
      <c r="X82" s="43">
        <f>ROUND(V82*W82,0)</f>
        <v>0</v>
      </c>
      <c r="Y82" s="32"/>
      <c r="Z82" s="32"/>
      <c r="AA82" s="20">
        <f>ROUND(H82+L82+P82+T82+X82,0)</f>
        <v>0</v>
      </c>
    </row>
    <row r="83" spans="1:27" x14ac:dyDescent="0.25">
      <c r="B83" s="41">
        <f>+'PI One'!B82</f>
        <v>0</v>
      </c>
      <c r="C83" s="42">
        <f>+'PI One'!C82+'PI Two'!C82+'PI Three'!C81+'PI Four'!C81+'PI Five'!C81+'PI Six'!C81+'PI seven &amp; eight'!C81+'PI nine &amp; ten'!C81</f>
        <v>0</v>
      </c>
      <c r="D83" s="43">
        <f>ROUND(B83*C83,0)</f>
        <v>0</v>
      </c>
      <c r="E83" s="32"/>
      <c r="F83" s="125">
        <f>+'PI One'!F82+'PI Two'!F82+'PI Three'!F81+'PI Four'!F81+'PI Five'!F81</f>
        <v>0</v>
      </c>
      <c r="G83" s="37">
        <f>+'PI One'!G82+'PI Two'!G82+'PI Three'!G81+'PI Four'!G81+'PI Five'!G81</f>
        <v>0</v>
      </c>
      <c r="H83" s="43">
        <f>ROUND(F83*G83,0)</f>
        <v>0</v>
      </c>
      <c r="I83" s="32"/>
      <c r="J83" s="125">
        <f>+'PI One'!J82+'PI Two'!J82+'PI Three'!J81+'PI Four'!J81+'PI Five'!J81</f>
        <v>0</v>
      </c>
      <c r="K83" s="37">
        <f>+'PI One'!K82+'PI Two'!K82+'PI Three'!K81+'PI Four'!K81+'PI Five'!K81</f>
        <v>0</v>
      </c>
      <c r="L83" s="43">
        <f>ROUND(J83*K83,0)</f>
        <v>0</v>
      </c>
      <c r="M83" s="32"/>
      <c r="N83" s="125">
        <f>+'PI One'!N82+'PI Two'!N82+'PI Three'!N81+'PI Four'!N81+'PI Five'!N81</f>
        <v>0</v>
      </c>
      <c r="O83" s="37">
        <f>+'PI One'!O82+'PI Two'!O82+'PI Three'!O81+'PI Four'!O81+'PI Five'!O81</f>
        <v>0</v>
      </c>
      <c r="P83" s="43">
        <f>ROUND(N83*O83,0)</f>
        <v>0</v>
      </c>
      <c r="Q83" s="32"/>
      <c r="R83" s="125">
        <f>+'PI One'!R82+'PI Two'!R82+'PI Three'!R81+'PI Four'!R81+'PI Five'!R81</f>
        <v>0</v>
      </c>
      <c r="S83" s="37">
        <f>+'PI One'!S82+'PI Two'!S82+'PI Three'!S81+'PI Four'!S81+'PI Five'!S81</f>
        <v>0</v>
      </c>
      <c r="T83" s="43">
        <f>ROUND(R83*S83,0)</f>
        <v>0</v>
      </c>
      <c r="U83" s="32"/>
      <c r="V83" s="125">
        <f>+'PI One'!V82+'PI Two'!V82+'PI Three'!V81+'PI Four'!V81+'PI Five'!V81</f>
        <v>0</v>
      </c>
      <c r="W83" s="37">
        <f>+'PI One'!W82+'PI Two'!W82+'PI Three'!W81+'PI Four'!W81+'PI Five'!W81</f>
        <v>0</v>
      </c>
      <c r="X83" s="43">
        <f>ROUND(V83*W83,0)</f>
        <v>0</v>
      </c>
      <c r="Y83" s="32"/>
      <c r="Z83" s="32"/>
      <c r="AA83" s="20">
        <f>ROUND(H83+L83+P83+T83+X83,0)</f>
        <v>0</v>
      </c>
    </row>
    <row r="84" spans="1:27" x14ac:dyDescent="0.25">
      <c r="B84" s="33"/>
      <c r="C84" s="40"/>
      <c r="D84" s="29"/>
      <c r="E84" s="32"/>
      <c r="F84" s="33"/>
      <c r="G84" s="40"/>
      <c r="H84" s="29"/>
      <c r="I84" s="32"/>
      <c r="J84" s="33"/>
      <c r="K84" s="40"/>
      <c r="L84" s="29"/>
      <c r="M84" s="32"/>
      <c r="N84" s="33"/>
      <c r="O84" s="40"/>
      <c r="P84" s="29"/>
      <c r="Q84" s="32"/>
      <c r="R84" s="33"/>
      <c r="S84" s="40"/>
      <c r="T84" s="29"/>
      <c r="U84" s="32"/>
      <c r="V84" s="33"/>
      <c r="W84" s="40"/>
      <c r="X84" s="29"/>
      <c r="Y84" s="32"/>
      <c r="Z84" s="32"/>
      <c r="AA84" s="29"/>
    </row>
    <row r="85" spans="1:27" x14ac:dyDescent="0.25">
      <c r="B85" s="44"/>
      <c r="C85" s="45"/>
      <c r="D85" s="27">
        <f>ROUND(SUM(D82:D84),0)</f>
        <v>0</v>
      </c>
      <c r="E85" s="32"/>
      <c r="G85" s="15"/>
      <c r="H85" s="27">
        <f>ROUND(SUM(H82:H84),0)</f>
        <v>0</v>
      </c>
      <c r="I85" s="32"/>
      <c r="J85" s="20"/>
      <c r="K85" s="15"/>
      <c r="L85" s="27">
        <f>ROUND(SUM(L82:L84),0)</f>
        <v>0</v>
      </c>
      <c r="M85" s="32"/>
      <c r="O85" s="15"/>
      <c r="P85" s="27">
        <f>ROUND(SUM(P82:P84),0)</f>
        <v>0</v>
      </c>
      <c r="Q85" s="32"/>
      <c r="S85" s="15"/>
      <c r="T85" s="27">
        <f>ROUND(SUM(T82:T84),0)</f>
        <v>0</v>
      </c>
      <c r="U85" s="32"/>
      <c r="W85" s="15"/>
      <c r="X85" s="27">
        <f>ROUND(SUM(X82:X84),0)</f>
        <v>0</v>
      </c>
      <c r="Y85" s="32"/>
      <c r="Z85" s="32"/>
      <c r="AA85" s="20">
        <f>ROUND(H85+L85+P85+T85+X85,0)</f>
        <v>0</v>
      </c>
    </row>
    <row r="86" spans="1:27" x14ac:dyDescent="0.25">
      <c r="B86" s="44"/>
      <c r="C86" s="45"/>
      <c r="D86" s="27"/>
      <c r="E86" s="32"/>
      <c r="G86" s="15"/>
      <c r="H86" s="27"/>
      <c r="I86" s="32"/>
      <c r="J86" s="20"/>
      <c r="K86" s="15"/>
      <c r="L86" s="27"/>
      <c r="M86" s="32"/>
      <c r="O86" s="15"/>
      <c r="P86" s="27"/>
      <c r="Q86" s="32"/>
      <c r="S86" s="15"/>
      <c r="T86" s="27"/>
      <c r="U86" s="32"/>
      <c r="W86" s="15"/>
      <c r="X86" s="27"/>
      <c r="Y86" s="32"/>
      <c r="Z86" s="32"/>
      <c r="AA86" s="27"/>
    </row>
    <row r="87" spans="1:27" x14ac:dyDescent="0.25">
      <c r="A87" s="38"/>
      <c r="B87" s="46" t="s">
        <v>85</v>
      </c>
      <c r="C87" s="33" t="s">
        <v>86</v>
      </c>
      <c r="D87" s="43"/>
      <c r="E87" s="32"/>
      <c r="F87" s="46" t="s">
        <v>85</v>
      </c>
      <c r="G87" s="33" t="s">
        <v>86</v>
      </c>
      <c r="H87" s="27"/>
      <c r="I87" s="32"/>
      <c r="J87" s="46" t="s">
        <v>85</v>
      </c>
      <c r="K87" s="33" t="s">
        <v>86</v>
      </c>
      <c r="L87" s="43"/>
      <c r="M87" s="32"/>
      <c r="N87" s="46" t="s">
        <v>85</v>
      </c>
      <c r="O87" s="33" t="s">
        <v>86</v>
      </c>
      <c r="P87" s="43"/>
      <c r="Q87" s="32"/>
      <c r="R87" s="46" t="s">
        <v>85</v>
      </c>
      <c r="S87" s="33" t="s">
        <v>86</v>
      </c>
      <c r="T87" s="43"/>
      <c r="U87" s="32"/>
      <c r="V87" s="46" t="s">
        <v>85</v>
      </c>
      <c r="W87" s="33" t="s">
        <v>86</v>
      </c>
      <c r="X87" s="43"/>
      <c r="Y87" s="32"/>
      <c r="Z87" s="32"/>
      <c r="AA87" s="27"/>
    </row>
    <row r="88" spans="1:27" x14ac:dyDescent="0.25">
      <c r="A88" s="38" t="s">
        <v>87</v>
      </c>
      <c r="B88" s="89">
        <v>276.73</v>
      </c>
      <c r="C88" s="47">
        <f>+'PI One'!C86+'PI Two'!C87+'PI Three'!C86+'PI Four'!C86+'PI Five'!C86+'PI Six'!C86+'PI seven &amp; eight'!C86+'PI nine &amp; ten'!C86</f>
        <v>0</v>
      </c>
      <c r="D88" s="43">
        <f>ROUND(B88*C88,0)</f>
        <v>0</v>
      </c>
      <c r="E88" s="32"/>
      <c r="F88" s="89">
        <v>319.97000000000003</v>
      </c>
      <c r="G88" s="47">
        <f>+'PI One'!G86+'PI Two'!G87+'PI Three'!G86+'PI Four'!G86+'PI Five'!G86</f>
        <v>0</v>
      </c>
      <c r="H88" s="43">
        <f>ROUND(F88*G88,0)</f>
        <v>0</v>
      </c>
      <c r="I88" s="32"/>
      <c r="J88" s="89">
        <f>ROUND(F88*(1+$F$5),2)</f>
        <v>339.17</v>
      </c>
      <c r="K88" s="47">
        <f>+'PI One'!K86+'PI Two'!K87+'PI Three'!K86+'PI Four'!K86+'PI Five'!K86</f>
        <v>0</v>
      </c>
      <c r="L88" s="43">
        <f>ROUND(J88*K88,0)</f>
        <v>0</v>
      </c>
      <c r="M88" s="32"/>
      <c r="N88" s="89">
        <f>ROUND(J88*(1+$F$5),2)</f>
        <v>359.52</v>
      </c>
      <c r="O88" s="47">
        <f>+'PI One'!O86+'PI Two'!O87+'PI Three'!O86+'PI Four'!O86+'PI Five'!O86</f>
        <v>0</v>
      </c>
      <c r="P88" s="43">
        <f>ROUND(N88*O88,0)</f>
        <v>0</v>
      </c>
      <c r="Q88" s="32"/>
      <c r="R88" s="89">
        <f>ROUND(N88*(1+$F$5),2)</f>
        <v>381.09</v>
      </c>
      <c r="S88" s="47">
        <f>+'PI One'!S86+'PI Two'!S87+'PI Three'!S86+'PI Four'!S86+'PI Five'!S86</f>
        <v>0</v>
      </c>
      <c r="T88" s="43">
        <f>ROUND(R88*S88,0)</f>
        <v>0</v>
      </c>
      <c r="U88" s="32"/>
      <c r="V88" s="89">
        <f>ROUND(R88*(1+$F$5),2)</f>
        <v>403.96</v>
      </c>
      <c r="W88" s="47">
        <f>+'PI One'!W86+'PI Two'!W87+'PI Three'!W86+'PI Four'!W86+'PI Five'!W86</f>
        <v>0</v>
      </c>
      <c r="X88" s="43">
        <f>ROUND(V88*W88,0)</f>
        <v>0</v>
      </c>
      <c r="Y88" s="32"/>
      <c r="Z88" s="32"/>
      <c r="AA88" s="20">
        <f>ROUND(H88+L88+P88+T88+X88,0)</f>
        <v>0</v>
      </c>
    </row>
    <row r="89" spans="1:27" ht="6" customHeight="1" x14ac:dyDescent="0.25">
      <c r="A89" s="15"/>
      <c r="B89" s="20"/>
      <c r="C89" s="15"/>
      <c r="D89" s="27"/>
      <c r="E89" s="32"/>
      <c r="H89" s="27"/>
      <c r="I89" s="32"/>
      <c r="J89" s="20"/>
      <c r="K89" s="15"/>
      <c r="L89" s="27"/>
      <c r="M89" s="32"/>
      <c r="O89" s="15"/>
      <c r="P89" s="27"/>
      <c r="Q89" s="32"/>
      <c r="S89" s="15"/>
      <c r="T89" s="27"/>
      <c r="U89" s="32"/>
      <c r="W89" s="15"/>
      <c r="X89" s="27"/>
      <c r="Y89" s="32"/>
      <c r="Z89" s="32"/>
      <c r="AA89" s="27"/>
    </row>
    <row r="90" spans="1:27" x14ac:dyDescent="0.25">
      <c r="C90" s="24" t="s">
        <v>88</v>
      </c>
      <c r="D90" s="27"/>
      <c r="E90" s="32"/>
      <c r="G90" s="24" t="s">
        <v>88</v>
      </c>
      <c r="I90" s="32"/>
      <c r="K90" s="24" t="s">
        <v>88</v>
      </c>
      <c r="L90" s="27"/>
      <c r="M90" s="32"/>
      <c r="O90" s="24" t="s">
        <v>88</v>
      </c>
      <c r="P90" s="27"/>
      <c r="Q90" s="32"/>
      <c r="S90" s="24" t="s">
        <v>88</v>
      </c>
      <c r="T90" s="27"/>
      <c r="U90" s="32"/>
      <c r="W90" s="24" t="s">
        <v>88</v>
      </c>
      <c r="X90" s="27"/>
      <c r="Y90" s="32"/>
      <c r="Z90" s="32"/>
      <c r="AA90" s="20"/>
    </row>
    <row r="91" spans="1:27" x14ac:dyDescent="0.25">
      <c r="A91" s="19" t="s">
        <v>89</v>
      </c>
      <c r="B91" s="24" t="s">
        <v>90</v>
      </c>
      <c r="C91" s="24" t="s">
        <v>91</v>
      </c>
      <c r="D91" s="27"/>
      <c r="E91" s="32"/>
      <c r="F91" s="24" t="s">
        <v>90</v>
      </c>
      <c r="G91" s="24" t="s">
        <v>91</v>
      </c>
      <c r="I91" s="32"/>
      <c r="J91" s="24" t="s">
        <v>90</v>
      </c>
      <c r="K91" s="24" t="s">
        <v>91</v>
      </c>
      <c r="L91" s="27"/>
      <c r="M91" s="32"/>
      <c r="N91" s="24" t="s">
        <v>90</v>
      </c>
      <c r="O91" s="24" t="s">
        <v>91</v>
      </c>
      <c r="P91" s="27"/>
      <c r="Q91" s="32"/>
      <c r="R91" s="24" t="s">
        <v>90</v>
      </c>
      <c r="S91" s="24" t="s">
        <v>91</v>
      </c>
      <c r="T91" s="27"/>
      <c r="U91" s="32"/>
      <c r="V91" s="24" t="s">
        <v>90</v>
      </c>
      <c r="W91" s="24" t="s">
        <v>91</v>
      </c>
      <c r="X91" s="27"/>
      <c r="Y91" s="32"/>
      <c r="Z91" s="32"/>
      <c r="AA91" s="20"/>
    </row>
    <row r="92" spans="1:27" x14ac:dyDescent="0.25">
      <c r="A92" s="3" t="s">
        <v>55</v>
      </c>
      <c r="B92" s="48">
        <v>0.189</v>
      </c>
      <c r="C92" s="18"/>
      <c r="D92" s="27">
        <f>ROUND(D24*B92,0)</f>
        <v>0</v>
      </c>
      <c r="E92" s="32"/>
      <c r="F92" s="48">
        <v>0.22</v>
      </c>
      <c r="H92" s="27">
        <f>ROUND(H23*F92,0)</f>
        <v>0</v>
      </c>
      <c r="I92" s="32"/>
      <c r="J92" s="130">
        <v>0.22</v>
      </c>
      <c r="K92" s="18"/>
      <c r="L92" s="27">
        <f>ROUND(L23*J92,0)</f>
        <v>0</v>
      </c>
      <c r="M92" s="32"/>
      <c r="N92" s="130">
        <v>0.22</v>
      </c>
      <c r="O92" s="18"/>
      <c r="P92" s="27">
        <f>ROUND(P23*N92,0)</f>
        <v>0</v>
      </c>
      <c r="Q92" s="32"/>
      <c r="R92" s="130">
        <v>0.22</v>
      </c>
      <c r="S92" s="18"/>
      <c r="T92" s="27">
        <f>ROUND(T23*R92,0)</f>
        <v>0</v>
      </c>
      <c r="U92" s="32"/>
      <c r="V92" s="130">
        <v>0.22</v>
      </c>
      <c r="W92" s="18"/>
      <c r="X92" s="27">
        <f>ROUND(X23*V92,0)</f>
        <v>0</v>
      </c>
      <c r="Y92" s="32"/>
      <c r="Z92" s="32"/>
      <c r="AA92" s="20">
        <f t="shared" ref="AA92:AA97" si="48">ROUND(H92+L92+P92+T92+X92,0)</f>
        <v>0</v>
      </c>
    </row>
    <row r="93" spans="1:27" x14ac:dyDescent="0.25">
      <c r="A93" s="3" t="s">
        <v>92</v>
      </c>
      <c r="B93" s="48">
        <v>0.28999999999999998</v>
      </c>
      <c r="C93" s="18"/>
      <c r="D93" s="27">
        <f>ROUND(D41*B93,0)</f>
        <v>0</v>
      </c>
      <c r="E93" s="32"/>
      <c r="F93" s="48">
        <v>0.29299999999999998</v>
      </c>
      <c r="H93" s="27">
        <f>ROUND(H40*F93,0)</f>
        <v>7325</v>
      </c>
      <c r="I93" s="32"/>
      <c r="J93" s="130">
        <v>0.29499999999999998</v>
      </c>
      <c r="K93" s="18"/>
      <c r="L93" s="27">
        <f>ROUND(L40*J93,0)</f>
        <v>7596</v>
      </c>
      <c r="M93" s="32"/>
      <c r="N93" s="130">
        <v>0.29699999999999999</v>
      </c>
      <c r="O93" s="18"/>
      <c r="P93" s="27">
        <f>ROUND(P40*N93,0)</f>
        <v>7877</v>
      </c>
      <c r="Q93" s="32"/>
      <c r="R93" s="130">
        <v>0.39900000000000002</v>
      </c>
      <c r="S93" s="18"/>
      <c r="T93" s="27">
        <f>ROUND(T40*R93,0)</f>
        <v>10900</v>
      </c>
      <c r="U93" s="32"/>
      <c r="V93" s="130">
        <v>0.39900000000000002</v>
      </c>
      <c r="W93" s="18"/>
      <c r="X93" s="27">
        <f>ROUND(X40*V93,0)</f>
        <v>11227</v>
      </c>
      <c r="Y93" s="32"/>
      <c r="Z93" s="32"/>
      <c r="AA93" s="20">
        <f t="shared" si="48"/>
        <v>44925</v>
      </c>
    </row>
    <row r="94" spans="1:27" x14ac:dyDescent="0.25">
      <c r="A94" s="3" t="s">
        <v>66</v>
      </c>
      <c r="B94" s="48">
        <v>0.32500000000000001</v>
      </c>
      <c r="C94" s="18"/>
      <c r="D94" s="27">
        <f>ROUND(D54*B94,0)</f>
        <v>0</v>
      </c>
      <c r="E94" s="32"/>
      <c r="F94" s="48">
        <v>0.35599999999999998</v>
      </c>
      <c r="H94" s="27">
        <f>ROUND(H53*F94,0)</f>
        <v>0</v>
      </c>
      <c r="I94" s="32"/>
      <c r="J94" s="130">
        <v>0.36099999999999999</v>
      </c>
      <c r="K94" s="18"/>
      <c r="L94" s="27">
        <f>ROUND(L53*J94,0)</f>
        <v>0</v>
      </c>
      <c r="M94" s="32"/>
      <c r="N94" s="130">
        <v>0.36599999999999999</v>
      </c>
      <c r="O94" s="18"/>
      <c r="P94" s="27">
        <f>ROUND(P53*N94,0)</f>
        <v>0</v>
      </c>
      <c r="Q94" s="32"/>
      <c r="R94" s="130">
        <v>0.372</v>
      </c>
      <c r="S94" s="18"/>
      <c r="T94" s="27">
        <f>ROUND(T53*R94,0)</f>
        <v>0</v>
      </c>
      <c r="U94" s="32"/>
      <c r="V94" s="130">
        <v>0.372</v>
      </c>
      <c r="W94" s="18"/>
      <c r="X94" s="27">
        <f>ROUND(X53*V94,0)</f>
        <v>0</v>
      </c>
      <c r="Y94" s="32"/>
      <c r="Z94" s="32"/>
      <c r="AA94" s="20">
        <f t="shared" si="48"/>
        <v>0</v>
      </c>
    </row>
    <row r="95" spans="1:27" x14ac:dyDescent="0.25">
      <c r="A95" s="3" t="s">
        <v>70</v>
      </c>
      <c r="B95" s="48">
        <v>0.255</v>
      </c>
      <c r="C95" s="18"/>
      <c r="D95" s="27">
        <f>ROUND(D68*B95,0)</f>
        <v>0</v>
      </c>
      <c r="E95" s="32"/>
      <c r="F95" s="48">
        <v>0.26300000000000001</v>
      </c>
      <c r="H95" s="27">
        <f>ROUND(H67*F95,0)</f>
        <v>0</v>
      </c>
      <c r="I95" s="32"/>
      <c r="J95" s="130">
        <v>0.26800000000000002</v>
      </c>
      <c r="K95" s="18"/>
      <c r="L95" s="27">
        <f>ROUND(L67*J95,0)</f>
        <v>0</v>
      </c>
      <c r="M95" s="32"/>
      <c r="N95" s="130">
        <v>0.27300000000000002</v>
      </c>
      <c r="O95" s="18"/>
      <c r="P95" s="27">
        <f>ROUND(P67*N95,0)</f>
        <v>0</v>
      </c>
      <c r="Q95" s="32"/>
      <c r="R95" s="130">
        <v>0.27900000000000003</v>
      </c>
      <c r="S95" s="18"/>
      <c r="T95" s="27">
        <f>ROUND(T67*R95,0)</f>
        <v>0</v>
      </c>
      <c r="U95" s="32"/>
      <c r="V95" s="130">
        <v>0.27900000000000003</v>
      </c>
      <c r="W95" s="18"/>
      <c r="X95" s="27">
        <f>ROUND(X67*V95,0)</f>
        <v>0</v>
      </c>
      <c r="Y95" s="32"/>
      <c r="Z95" s="32"/>
      <c r="AA95" s="20">
        <f t="shared" si="48"/>
        <v>0</v>
      </c>
    </row>
    <row r="96" spans="1:27" s="2" customFormat="1" x14ac:dyDescent="0.25">
      <c r="A96" s="2" t="s">
        <v>93</v>
      </c>
      <c r="B96" s="49">
        <v>0.01</v>
      </c>
      <c r="C96" s="16"/>
      <c r="D96" s="43">
        <f>ROUND(B96*(D74+D80),0)</f>
        <v>0</v>
      </c>
      <c r="E96" s="30"/>
      <c r="F96" s="49">
        <v>0.01</v>
      </c>
      <c r="H96" s="43">
        <f>ROUND(F96*(H73+H79),0)</f>
        <v>0</v>
      </c>
      <c r="I96" s="30"/>
      <c r="J96" s="130">
        <v>0.01</v>
      </c>
      <c r="K96" s="16"/>
      <c r="L96" s="43">
        <f>ROUND(J96*(L73+L79),0)</f>
        <v>0</v>
      </c>
      <c r="M96" s="30"/>
      <c r="N96" s="130">
        <v>0.01</v>
      </c>
      <c r="O96" s="16"/>
      <c r="P96" s="43">
        <f>ROUND(N96*(P73+P79),0)</f>
        <v>0</v>
      </c>
      <c r="Q96" s="30"/>
      <c r="R96" s="130">
        <v>0.01</v>
      </c>
      <c r="S96" s="16"/>
      <c r="T96" s="43">
        <f>ROUND(R96*(T73+T79),0)</f>
        <v>0</v>
      </c>
      <c r="U96" s="30"/>
      <c r="V96" s="130">
        <v>0.01</v>
      </c>
      <c r="W96" s="16"/>
      <c r="X96" s="43">
        <f>ROUND(V96*(X73+X79),0)</f>
        <v>0</v>
      </c>
      <c r="Y96" s="30"/>
      <c r="Z96" s="30"/>
      <c r="AA96" s="20">
        <f t="shared" si="48"/>
        <v>0</v>
      </c>
    </row>
    <row r="97" spans="1:27" s="2" customFormat="1" x14ac:dyDescent="0.25">
      <c r="A97" s="107" t="s">
        <v>8</v>
      </c>
      <c r="B97" s="108">
        <v>0.08</v>
      </c>
      <c r="C97" s="109"/>
      <c r="D97" s="43">
        <f>ROUND(B97*(D85),0)</f>
        <v>0</v>
      </c>
      <c r="E97" s="32"/>
      <c r="F97" s="108">
        <v>0.22</v>
      </c>
      <c r="G97" s="107"/>
      <c r="H97" s="43">
        <f>ROUND(F97*(H85),0)</f>
        <v>0</v>
      </c>
      <c r="I97" s="32"/>
      <c r="J97" s="130">
        <v>0.22</v>
      </c>
      <c r="K97" s="109"/>
      <c r="L97" s="43">
        <f>ROUND(J97*(L85),0)</f>
        <v>0</v>
      </c>
      <c r="M97" s="32"/>
      <c r="N97" s="130">
        <v>0.22</v>
      </c>
      <c r="O97" s="109"/>
      <c r="P97" s="43">
        <f>ROUND(N97*(P85),0)</f>
        <v>0</v>
      </c>
      <c r="Q97" s="30"/>
      <c r="R97" s="130">
        <v>0.22</v>
      </c>
      <c r="S97" s="109"/>
      <c r="T97" s="43">
        <f>ROUND(R97*(T85),0)</f>
        <v>0</v>
      </c>
      <c r="U97" s="32"/>
      <c r="V97" s="130">
        <v>0.22</v>
      </c>
      <c r="W97" s="109"/>
      <c r="X97" s="43">
        <f>ROUND(V97*(X85),0)</f>
        <v>0</v>
      </c>
      <c r="Y97" s="30"/>
      <c r="Z97" s="30"/>
      <c r="AA97" s="20">
        <f t="shared" si="48"/>
        <v>0</v>
      </c>
    </row>
    <row r="98" spans="1:27" s="2" customFormat="1" x14ac:dyDescent="0.25">
      <c r="A98" s="107"/>
      <c r="B98" s="108"/>
      <c r="C98" s="109"/>
      <c r="D98" s="110"/>
      <c r="E98" s="32"/>
      <c r="F98" s="108"/>
      <c r="G98" s="107"/>
      <c r="H98" s="110"/>
      <c r="I98" s="32"/>
      <c r="J98" s="108"/>
      <c r="K98" s="109"/>
      <c r="L98" s="110"/>
      <c r="M98" s="32"/>
      <c r="N98" s="108"/>
      <c r="O98" s="109"/>
      <c r="P98" s="110"/>
      <c r="Q98" s="30"/>
      <c r="R98" s="108"/>
      <c r="S98" s="109"/>
      <c r="T98" s="110"/>
      <c r="U98" s="32"/>
      <c r="V98" s="108"/>
      <c r="W98" s="109"/>
      <c r="X98" s="110"/>
      <c r="Y98" s="30"/>
      <c r="Z98" s="30"/>
      <c r="AA98" s="111"/>
    </row>
    <row r="99" spans="1:27" s="2" customFormat="1" x14ac:dyDescent="0.25">
      <c r="B99" s="50" t="s">
        <v>94</v>
      </c>
      <c r="C99" s="51" t="s">
        <v>95</v>
      </c>
      <c r="D99" s="43"/>
      <c r="E99" s="30"/>
      <c r="F99" s="50" t="s">
        <v>94</v>
      </c>
      <c r="G99" s="51" t="s">
        <v>95</v>
      </c>
      <c r="H99" s="43"/>
      <c r="I99" s="30"/>
      <c r="J99" s="50" t="s">
        <v>94</v>
      </c>
      <c r="K99" s="51" t="s">
        <v>95</v>
      </c>
      <c r="L99" s="43"/>
      <c r="M99" s="30"/>
      <c r="N99" s="50" t="s">
        <v>94</v>
      </c>
      <c r="O99" s="51" t="s">
        <v>95</v>
      </c>
      <c r="P99" s="43"/>
      <c r="Q99" s="30"/>
      <c r="R99" s="50" t="s">
        <v>94</v>
      </c>
      <c r="S99" s="51" t="s">
        <v>95</v>
      </c>
      <c r="T99" s="43"/>
      <c r="U99" s="30"/>
      <c r="V99" s="50" t="s">
        <v>94</v>
      </c>
      <c r="W99" s="51" t="s">
        <v>95</v>
      </c>
      <c r="X99" s="43"/>
      <c r="Y99" s="30"/>
      <c r="Z99" s="30"/>
      <c r="AA99" s="20"/>
    </row>
    <row r="100" spans="1:27" s="2" customFormat="1" x14ac:dyDescent="0.25">
      <c r="A100" s="2" t="s">
        <v>96</v>
      </c>
      <c r="B100" s="47">
        <v>0</v>
      </c>
      <c r="C100" s="91">
        <v>792</v>
      </c>
      <c r="D100" s="43">
        <f>ROUND(B100*C100,0)</f>
        <v>0</v>
      </c>
      <c r="E100" s="30"/>
      <c r="F100" s="47">
        <f>'PI One'!F98+'PI Two'!F99+'PI Three'!F98+'PI Four'!F98+'PI Five'!F98</f>
        <v>0</v>
      </c>
      <c r="G100" s="131">
        <v>669</v>
      </c>
      <c r="H100" s="132">
        <f>G100*F100</f>
        <v>0</v>
      </c>
      <c r="I100" s="133"/>
      <c r="J100" s="47">
        <f>'PI One'!J98+'PI Two'!J99+'PI Three'!J98+'PI Four'!J98+'PI Five'!J98</f>
        <v>0</v>
      </c>
      <c r="K100" s="131">
        <v>736</v>
      </c>
      <c r="L100" s="132">
        <f>K100*J100</f>
        <v>0</v>
      </c>
      <c r="M100" s="133"/>
      <c r="N100" s="47">
        <f>'PI One'!N98+'PI Two'!N99+'PI Three'!N98+'PI Four'!N98+'PI Five'!N98</f>
        <v>0</v>
      </c>
      <c r="O100" s="131">
        <v>809</v>
      </c>
      <c r="P100" s="132">
        <f>O100*N100</f>
        <v>0</v>
      </c>
      <c r="Q100" s="133"/>
      <c r="R100" s="47">
        <f>'PI One'!R98+'PI Two'!R99+'PI Three'!R98+'PI Four'!R98+'PI Five'!R98</f>
        <v>0</v>
      </c>
      <c r="S100" s="131">
        <v>890</v>
      </c>
      <c r="T100" s="132">
        <f>S100*R100</f>
        <v>0</v>
      </c>
      <c r="U100" s="133"/>
      <c r="V100" s="47">
        <f>'PI One'!V98+'PI Two'!V99+'PI Three'!V98+'PI Four'!V98+'PI Five'!V98</f>
        <v>0</v>
      </c>
      <c r="W100" s="131">
        <v>890</v>
      </c>
      <c r="X100" s="132">
        <f>W100*V100</f>
        <v>0</v>
      </c>
      <c r="Y100" s="30"/>
      <c r="Z100" s="30"/>
      <c r="AA100" s="20">
        <f>ROUND(H100+L100+P100+T100+X100,0)</f>
        <v>0</v>
      </c>
    </row>
    <row r="101" spans="1:27" x14ac:dyDescent="0.25">
      <c r="A101" s="2" t="s">
        <v>97</v>
      </c>
      <c r="B101" s="47">
        <v>0</v>
      </c>
      <c r="C101" s="91">
        <v>1067</v>
      </c>
      <c r="D101" s="29">
        <f>ROUND(B101*C101,0)</f>
        <v>0</v>
      </c>
      <c r="E101" s="30"/>
      <c r="F101" s="47">
        <f>'PI One'!F99+'PI Two'!F100+'PI Three'!F99+'PI Four'!F99+'PI Five'!F99</f>
        <v>0</v>
      </c>
      <c r="G101" s="131">
        <v>936</v>
      </c>
      <c r="H101" s="132">
        <f>G101*F101</f>
        <v>0</v>
      </c>
      <c r="I101" s="133"/>
      <c r="J101" s="47">
        <f>'PI One'!J99+'PI Two'!J100+'PI Three'!J99+'PI Four'!J99+'PI Five'!J99</f>
        <v>0</v>
      </c>
      <c r="K101" s="131">
        <v>1030</v>
      </c>
      <c r="L101" s="132">
        <f>K101*J101</f>
        <v>0</v>
      </c>
      <c r="M101" s="133"/>
      <c r="N101" s="47">
        <f>'PI One'!N99+'PI Two'!N100+'PI Three'!N99+'PI Four'!N99+'PI Five'!N99</f>
        <v>0</v>
      </c>
      <c r="O101" s="131">
        <v>1133</v>
      </c>
      <c r="P101" s="132">
        <f>O101*N101</f>
        <v>0</v>
      </c>
      <c r="Q101" s="133"/>
      <c r="R101" s="47">
        <f>'PI One'!R99+'PI Two'!R100+'PI Three'!R99+'PI Four'!R99+'PI Five'!R99</f>
        <v>0</v>
      </c>
      <c r="S101" s="131">
        <v>1246</v>
      </c>
      <c r="T101" s="132">
        <f>S101*R101</f>
        <v>0</v>
      </c>
      <c r="U101" s="133"/>
      <c r="V101" s="47">
        <f>'PI One'!V99+'PI Two'!V100+'PI Three'!V99+'PI Four'!V99+'PI Five'!V99</f>
        <v>0</v>
      </c>
      <c r="W101" s="131">
        <v>1246</v>
      </c>
      <c r="X101" s="132">
        <f>W101*V101</f>
        <v>0</v>
      </c>
      <c r="Y101" s="30"/>
      <c r="Z101" s="30"/>
      <c r="AA101" s="20">
        <f>ROUND(H101+L101+P101+T101+X101,0)</f>
        <v>0</v>
      </c>
    </row>
    <row r="102" spans="1:27" x14ac:dyDescent="0.25">
      <c r="A102" s="15" t="s">
        <v>98</v>
      </c>
      <c r="B102" s="52"/>
      <c r="C102" s="16"/>
      <c r="D102" s="27">
        <f>ROUND(SUM(D92:D101),0)</f>
        <v>0</v>
      </c>
      <c r="E102" s="32"/>
      <c r="G102" s="16"/>
      <c r="H102" s="27">
        <f>ROUND(SUM(H92:H101),0)</f>
        <v>7325</v>
      </c>
      <c r="I102" s="32"/>
      <c r="J102" s="52"/>
      <c r="K102" s="18"/>
      <c r="L102" s="27">
        <f>ROUND(SUM(L92:L101),0)</f>
        <v>7596</v>
      </c>
      <c r="M102" s="32"/>
      <c r="N102" s="52"/>
      <c r="O102" s="18"/>
      <c r="P102" s="27">
        <f>ROUND(SUM(P92:P101),0)</f>
        <v>7877</v>
      </c>
      <c r="Q102" s="32"/>
      <c r="R102" s="52"/>
      <c r="S102" s="18"/>
      <c r="T102" s="27">
        <f>ROUND(SUM(T92:T101),0)</f>
        <v>10900</v>
      </c>
      <c r="U102" s="32"/>
      <c r="V102" s="52"/>
      <c r="W102" s="18"/>
      <c r="X102" s="27">
        <f>ROUND(SUM(X92:X101),0)</f>
        <v>11227</v>
      </c>
      <c r="Y102" s="32"/>
      <c r="Z102" s="32"/>
      <c r="AA102" s="27">
        <f>ROUND(SUM(AA92:AA101),0)</f>
        <v>44925</v>
      </c>
    </row>
    <row r="103" spans="1:27" ht="5.25" customHeight="1" x14ac:dyDescent="0.25">
      <c r="A103" s="15"/>
      <c r="B103" s="52"/>
      <c r="C103" s="20"/>
      <c r="D103" s="27"/>
      <c r="E103" s="32"/>
      <c r="H103" s="27"/>
      <c r="I103" s="32"/>
      <c r="J103" s="52"/>
      <c r="K103" s="20"/>
      <c r="L103" s="27"/>
      <c r="M103" s="32"/>
      <c r="N103" s="52"/>
      <c r="P103" s="27"/>
      <c r="Q103" s="32"/>
      <c r="R103" s="52"/>
      <c r="T103" s="27"/>
      <c r="U103" s="32"/>
      <c r="V103" s="52"/>
      <c r="X103" s="27"/>
      <c r="Y103" s="32"/>
      <c r="Z103" s="32"/>
      <c r="AA103" s="27"/>
    </row>
    <row r="104" spans="1:27" x14ac:dyDescent="0.25">
      <c r="A104" s="3" t="s">
        <v>99</v>
      </c>
      <c r="D104" s="20">
        <f>ROUND(D23+D40+D53+D67+D73+D79+D88+D102+D85,0)</f>
        <v>0</v>
      </c>
      <c r="E104" s="32"/>
      <c r="H104" s="20">
        <f>ROUND(H23+H40+H53+H67+H73+H79+H88+H102+H85,0)</f>
        <v>32326</v>
      </c>
      <c r="I104" s="32"/>
      <c r="L104" s="20">
        <f>ROUND(L23+L40+L53+L67+L73+L79+L88+L102+L85,0)</f>
        <v>33346</v>
      </c>
      <c r="M104" s="32"/>
      <c r="P104" s="20">
        <f>ROUND(P23+P40+P53+P67+P73+P79+P88+P102+P85,0)</f>
        <v>34399</v>
      </c>
      <c r="Q104" s="32"/>
      <c r="T104" s="20">
        <f>ROUND(T23+T40+T53+T67+T73+T79+T88+T102+T85,0)</f>
        <v>38218</v>
      </c>
      <c r="U104" s="32"/>
      <c r="X104" s="20">
        <f>ROUND(X23+X40+X53+X67+X73+X79+X88+X102+X85,0)</f>
        <v>39366</v>
      </c>
      <c r="Y104" s="32"/>
      <c r="Z104" s="32"/>
      <c r="AA104" s="105">
        <f>ROUND(D104+H104+L104+P104+T104+X104,0)</f>
        <v>177655</v>
      </c>
    </row>
    <row r="105" spans="1:27" ht="6" customHeight="1" x14ac:dyDescent="0.25">
      <c r="D105" s="27"/>
      <c r="E105" s="32"/>
      <c r="I105" s="32"/>
      <c r="L105" s="27"/>
      <c r="M105" s="32"/>
      <c r="P105" s="27"/>
      <c r="Q105" s="32"/>
      <c r="T105" s="27"/>
      <c r="U105" s="32"/>
      <c r="X105" s="27"/>
      <c r="Y105" s="32"/>
      <c r="Z105" s="32"/>
      <c r="AA105" s="20"/>
    </row>
    <row r="106" spans="1:27" ht="15" customHeight="1" x14ac:dyDescent="0.25">
      <c r="A106" s="3" t="s">
        <v>100</v>
      </c>
      <c r="D106" s="53">
        <f>+'PI One'!D104+'PI Two'!D105+'PI Three'!D104+'PI Four'!D104+'PI Five'!D104+'PI Six'!D104+'PI seven &amp; eight'!D104+'PI nine &amp; ten'!D104</f>
        <v>0</v>
      </c>
      <c r="E106" s="32"/>
      <c r="H106" s="53">
        <f>'PI One'!H105+'PI Two'!H105+'PI Three'!H104+'PI Four'!H103+'PI Five'!H103</f>
        <v>0</v>
      </c>
      <c r="I106" s="32"/>
      <c r="L106" s="53">
        <f>'PI One'!L105+'PI Two'!L105+'PI Three'!L104+'PI Four'!L103+'PI Five'!L103</f>
        <v>0</v>
      </c>
      <c r="M106" s="32"/>
      <c r="P106" s="53">
        <f>'PI One'!P105+'PI Two'!P105+'PI Three'!P104+'PI Four'!P103+'PI Five'!P103</f>
        <v>0</v>
      </c>
      <c r="Q106" s="32"/>
      <c r="T106" s="53">
        <f>'PI One'!T105+'PI Two'!T105+'PI Three'!T104+'PI Four'!T103+'PI Five'!T103</f>
        <v>0</v>
      </c>
      <c r="U106" s="32"/>
      <c r="X106" s="53">
        <f>'PI One'!X105+'PI Two'!X105+'PI Three'!X104+'PI Four'!X103+'PI Five'!X103</f>
        <v>0</v>
      </c>
      <c r="Y106" s="32"/>
      <c r="Z106" s="32"/>
      <c r="AA106" s="20">
        <f>ROUND(H106+L106+P106+T106+X106,0)</f>
        <v>0</v>
      </c>
    </row>
    <row r="107" spans="1:27" ht="6" customHeight="1" x14ac:dyDescent="0.25">
      <c r="D107" s="27"/>
      <c r="E107" s="32"/>
      <c r="H107" s="27"/>
      <c r="I107" s="32"/>
      <c r="L107" s="27"/>
      <c r="M107" s="32"/>
      <c r="P107" s="27"/>
      <c r="Q107" s="32"/>
      <c r="T107" s="27"/>
      <c r="U107" s="32"/>
      <c r="X107" s="27"/>
      <c r="Y107" s="32"/>
      <c r="Z107" s="32"/>
      <c r="AA107" s="20"/>
    </row>
    <row r="108" spans="1:27" x14ac:dyDescent="0.25">
      <c r="A108" s="22" t="s">
        <v>101</v>
      </c>
      <c r="D108" s="27"/>
      <c r="E108" s="32"/>
      <c r="H108" s="27"/>
      <c r="I108" s="32"/>
      <c r="L108" s="27"/>
      <c r="M108" s="32"/>
      <c r="P108" s="27"/>
      <c r="Q108" s="32"/>
      <c r="T108" s="27"/>
      <c r="U108" s="32"/>
      <c r="X108" s="27"/>
      <c r="Y108" s="32"/>
      <c r="Z108" s="32"/>
      <c r="AA108" s="20"/>
    </row>
    <row r="109" spans="1:27" x14ac:dyDescent="0.25">
      <c r="A109" s="3" t="s">
        <v>102</v>
      </c>
      <c r="D109" s="53">
        <f>+'PI One'!D107+'PI Two'!D108+'PI Three'!D107+'PI Four'!D107+'PI Five'!D107+'PI Six'!D107+'PI seven &amp; eight'!D107+'PI nine &amp; ten'!D107</f>
        <v>0</v>
      </c>
      <c r="E109" s="32"/>
      <c r="H109" s="53">
        <f>+'PI One'!H107+'PI Two'!H108+'PI Three'!H107+'PI Four'!H107+'PI Five'!H107</f>
        <v>0</v>
      </c>
      <c r="I109" s="32"/>
      <c r="L109" s="53">
        <f>+'PI One'!L107+'PI Two'!L108+'PI Three'!L107+'PI Four'!L107+'PI Five'!L107</f>
        <v>0</v>
      </c>
      <c r="M109" s="32"/>
      <c r="P109" s="53">
        <f>+'PI One'!P107+'PI Two'!P108+'PI Three'!P107+'PI Four'!P107+'PI Five'!P107</f>
        <v>0</v>
      </c>
      <c r="Q109" s="32"/>
      <c r="T109" s="53">
        <f>+'PI One'!T107+'PI Two'!T108+'PI Three'!T107+'PI Four'!T107+'PI Five'!T107</f>
        <v>0</v>
      </c>
      <c r="U109" s="32"/>
      <c r="X109" s="53">
        <f>+'PI One'!X107+'PI Two'!X108+'PI Three'!X107+'PI Four'!X107+'PI Five'!X107</f>
        <v>0</v>
      </c>
      <c r="Y109" s="32"/>
      <c r="Z109" s="32"/>
      <c r="AA109" s="20">
        <f>ROUND(H109+L109+P109+T109+X109,0)</f>
        <v>0</v>
      </c>
    </row>
    <row r="110" spans="1:27" x14ac:dyDescent="0.25">
      <c r="A110" s="3" t="s">
        <v>103</v>
      </c>
      <c r="D110" s="53">
        <f>+'PI One'!D108+'PI Two'!D109+'PI Three'!D108+'PI Four'!D108+'PI Five'!D108+'PI Six'!D108+'PI seven &amp; eight'!D108+'PI nine &amp; ten'!D108</f>
        <v>0</v>
      </c>
      <c r="E110" s="32"/>
      <c r="H110" s="53">
        <f>+'PI One'!H108+'PI Two'!H109+'PI Three'!H108+'PI Four'!H108+'PI Five'!H108</f>
        <v>0</v>
      </c>
      <c r="I110" s="32"/>
      <c r="L110" s="53">
        <f>+'PI One'!L108+'PI Two'!L109+'PI Three'!L108+'PI Four'!L108+'PI Five'!L108</f>
        <v>0</v>
      </c>
      <c r="M110" s="32"/>
      <c r="P110" s="53">
        <f>+'PI One'!P108+'PI Two'!P109+'PI Three'!P108+'PI Four'!P108+'PI Five'!P108</f>
        <v>0</v>
      </c>
      <c r="Q110" s="32"/>
      <c r="T110" s="53">
        <f>+'PI One'!T108+'PI Two'!T109+'PI Three'!T108+'PI Four'!T108+'PI Five'!T108</f>
        <v>0</v>
      </c>
      <c r="U110" s="32"/>
      <c r="X110" s="53">
        <f>+'PI One'!X108+'PI Two'!X109+'PI Three'!X108+'PI Four'!X108+'PI Five'!X108</f>
        <v>0</v>
      </c>
      <c r="Y110" s="32"/>
      <c r="Z110" s="32"/>
      <c r="AA110" s="20">
        <f>ROUND(H110+L110+P110+T110+X110,0)</f>
        <v>0</v>
      </c>
    </row>
    <row r="111" spans="1:27" ht="6" customHeight="1" x14ac:dyDescent="0.25">
      <c r="D111" s="27"/>
      <c r="E111" s="32"/>
      <c r="H111" s="27"/>
      <c r="I111" s="32"/>
      <c r="L111" s="27"/>
      <c r="M111" s="32"/>
      <c r="P111" s="27"/>
      <c r="Q111" s="32"/>
      <c r="T111" s="27"/>
      <c r="U111" s="32"/>
      <c r="X111" s="27"/>
      <c r="Y111" s="32"/>
      <c r="Z111" s="32"/>
      <c r="AA111" s="20"/>
    </row>
    <row r="112" spans="1:27" ht="12.75" customHeight="1" x14ac:dyDescent="0.25">
      <c r="A112" s="22" t="s">
        <v>104</v>
      </c>
      <c r="D112" s="27"/>
      <c r="E112" s="32"/>
      <c r="H112" s="27"/>
      <c r="I112" s="32"/>
      <c r="L112" s="27"/>
      <c r="M112" s="32"/>
      <c r="P112" s="27"/>
      <c r="Q112" s="32"/>
      <c r="T112" s="27"/>
      <c r="U112" s="32"/>
      <c r="X112" s="27"/>
      <c r="Y112" s="32"/>
      <c r="Z112" s="32"/>
      <c r="AA112" s="20"/>
    </row>
    <row r="113" spans="1:27" ht="12.75" customHeight="1" x14ac:dyDescent="0.25">
      <c r="A113" s="3" t="s">
        <v>105</v>
      </c>
      <c r="D113" s="53">
        <f>+'PI One'!D112+'PI Two'!D112+'PI Three'!D111+'PI Four'!D111+'PI Five'!D111+'PI Six'!D111+'PI seven &amp; eight'!D111+'PI nine &amp; ten'!D111</f>
        <v>0</v>
      </c>
      <c r="E113" s="32"/>
      <c r="H113" s="53">
        <f>'PI One'!H112+'PI Two'!H112+'PI Three'!H111+'PI Four'!H110+'PI Five'!H110</f>
        <v>0</v>
      </c>
      <c r="I113" s="32"/>
      <c r="L113" s="53">
        <f>'PI One'!L112+'PI Two'!L112+'PI Three'!L111+'PI Four'!L110+'PI Five'!L110</f>
        <v>0</v>
      </c>
      <c r="M113" s="32"/>
      <c r="P113" s="53">
        <f>'PI One'!P112+'PI Two'!P112+'PI Three'!P111+'PI Four'!P110+'PI Five'!P110</f>
        <v>0</v>
      </c>
      <c r="Q113" s="32"/>
      <c r="T113" s="53">
        <f>'PI One'!T112+'PI Two'!T112+'PI Three'!T111+'PI Four'!T110+'PI Five'!T110</f>
        <v>0</v>
      </c>
      <c r="U113" s="32"/>
      <c r="X113" s="53">
        <f>'PI One'!X112+'PI Two'!X112+'PI Three'!X111+'PI Four'!X110+'PI Five'!X110</f>
        <v>0</v>
      </c>
      <c r="Y113" s="32"/>
      <c r="Z113" s="32"/>
      <c r="AA113" s="20">
        <f>ROUND(H113+L113+P113+T113+X113,0)</f>
        <v>0</v>
      </c>
    </row>
    <row r="114" spans="1:27" ht="12.75" customHeight="1" x14ac:dyDescent="0.25">
      <c r="A114" s="3" t="s">
        <v>106</v>
      </c>
      <c r="D114" s="53">
        <f>+'PI One'!D113+'PI Two'!D113+'PI Three'!D112+'PI Four'!D112+'PI Five'!D112+'PI Six'!D112+'PI seven &amp; eight'!D112+'PI nine &amp; ten'!D112</f>
        <v>0</v>
      </c>
      <c r="E114" s="32"/>
      <c r="H114" s="53">
        <f>'PI One'!H113+'PI Two'!H113+'PI Three'!H112+'PI Four'!H111+'PI Five'!H111</f>
        <v>0</v>
      </c>
      <c r="I114" s="32"/>
      <c r="L114" s="53">
        <f>'PI One'!L113+'PI Two'!L113+'PI Three'!L112+'PI Four'!L111+'PI Five'!L111</f>
        <v>0</v>
      </c>
      <c r="M114" s="32"/>
      <c r="P114" s="53">
        <f>'PI One'!P113+'PI Two'!P113+'PI Three'!P112+'PI Four'!P111+'PI Five'!P111</f>
        <v>0</v>
      </c>
      <c r="Q114" s="32"/>
      <c r="T114" s="53">
        <f>'PI One'!T113+'PI Two'!T113+'PI Three'!T112+'PI Four'!T111+'PI Five'!T111</f>
        <v>0</v>
      </c>
      <c r="U114" s="32"/>
      <c r="X114" s="53">
        <f>'PI One'!X113+'PI Two'!X113+'PI Three'!X112+'PI Four'!X111+'PI Five'!X111</f>
        <v>0</v>
      </c>
      <c r="Y114" s="32"/>
      <c r="Z114" s="32"/>
      <c r="AA114" s="20">
        <f>ROUND(H114+L114+P114+T114+X114,0)</f>
        <v>0</v>
      </c>
    </row>
    <row r="115" spans="1:27" ht="12.75" customHeight="1" x14ac:dyDescent="0.25">
      <c r="A115" s="3" t="s">
        <v>107</v>
      </c>
      <c r="D115" s="53">
        <f>+'PI One'!D114+'PI Two'!D114+'PI Three'!D113+'PI Four'!D113+'PI Five'!D113+'PI Six'!D113+'PI seven &amp; eight'!D113+'PI nine &amp; ten'!D113</f>
        <v>0</v>
      </c>
      <c r="E115" s="32"/>
      <c r="H115" s="53">
        <f>'PI One'!H114+'PI Two'!H114+'PI Three'!H113+'PI Four'!H112+'PI Five'!H112</f>
        <v>0</v>
      </c>
      <c r="I115" s="32"/>
      <c r="L115" s="53">
        <f>'PI One'!L114+'PI Two'!L114+'PI Three'!L113+'PI Four'!L112+'PI Five'!L112</f>
        <v>0</v>
      </c>
      <c r="M115" s="32"/>
      <c r="P115" s="53">
        <f>'PI One'!P114+'PI Two'!P114+'PI Three'!P113+'PI Four'!P112+'PI Five'!P112</f>
        <v>0</v>
      </c>
      <c r="Q115" s="32"/>
      <c r="T115" s="53">
        <f>'PI One'!T114+'PI Two'!T114+'PI Three'!T113+'PI Four'!T112+'PI Five'!T112</f>
        <v>0</v>
      </c>
      <c r="U115" s="32"/>
      <c r="X115" s="53">
        <f>'PI One'!X114+'PI Two'!X114+'PI Three'!X113+'PI Four'!X112+'PI Five'!X112</f>
        <v>0</v>
      </c>
      <c r="Y115" s="32"/>
      <c r="Z115" s="32"/>
      <c r="AA115" s="20">
        <f>ROUND(H115+L115+P115+T115+X115,0)</f>
        <v>0</v>
      </c>
    </row>
    <row r="116" spans="1:27" ht="12.75" customHeight="1" x14ac:dyDescent="0.25">
      <c r="A116" s="3" t="s">
        <v>108</v>
      </c>
      <c r="D116" s="53">
        <f>+'PI One'!D115+'PI Two'!D115+'PI Three'!D114+'PI Four'!D114+'PI Five'!D114+'PI Six'!D114+'PI seven &amp; eight'!D114+'PI nine &amp; ten'!D114</f>
        <v>0</v>
      </c>
      <c r="E116" s="32"/>
      <c r="H116" s="53">
        <f>'PI One'!H115+'PI Two'!H115+'PI Three'!H114+'PI Four'!H113+'PI Five'!H113</f>
        <v>0</v>
      </c>
      <c r="I116" s="32"/>
      <c r="L116" s="53">
        <f>'PI One'!L115+'PI Two'!L115+'PI Three'!L114+'PI Four'!L113+'PI Five'!L113</f>
        <v>0</v>
      </c>
      <c r="M116" s="32"/>
      <c r="P116" s="53">
        <f>'PI One'!P115+'PI Two'!P115+'PI Three'!P114+'PI Four'!P113+'PI Five'!P113</f>
        <v>0</v>
      </c>
      <c r="Q116" s="32"/>
      <c r="T116" s="53">
        <f>'PI One'!T115+'PI Two'!T115+'PI Three'!T114+'PI Four'!T113+'PI Five'!T113</f>
        <v>0</v>
      </c>
      <c r="U116" s="32"/>
      <c r="X116" s="53">
        <f>'PI One'!X115+'PI Two'!X115+'PI Three'!X114+'PI Four'!X113+'PI Five'!X113</f>
        <v>0</v>
      </c>
      <c r="Y116" s="32"/>
      <c r="Z116" s="32"/>
      <c r="AA116" s="20">
        <f>ROUND(H116+L116+P116+T116+X116,0)</f>
        <v>0</v>
      </c>
    </row>
    <row r="117" spans="1:27" ht="12.75" customHeight="1" x14ac:dyDescent="0.25">
      <c r="A117" s="3" t="s">
        <v>109</v>
      </c>
      <c r="D117" s="56">
        <f>ROUND(SUM(D112:D116),0)</f>
        <v>0</v>
      </c>
      <c r="E117" s="32"/>
      <c r="H117" s="56">
        <f>ROUND(SUM(H112:H116),0)</f>
        <v>0</v>
      </c>
      <c r="I117" s="32"/>
      <c r="L117" s="56">
        <f>ROUND(SUM(L112:L116),0)</f>
        <v>0</v>
      </c>
      <c r="M117" s="32"/>
      <c r="P117" s="56">
        <f>ROUND(SUM(P112:P116),0)</f>
        <v>0</v>
      </c>
      <c r="Q117" s="32"/>
      <c r="T117" s="56">
        <f>ROUND(SUM(T112:T116),0)</f>
        <v>0</v>
      </c>
      <c r="U117" s="32"/>
      <c r="X117" s="56">
        <f>ROUND(SUM(X112:X116),0)</f>
        <v>0</v>
      </c>
      <c r="Y117" s="32"/>
      <c r="Z117" s="32"/>
      <c r="AA117" s="56">
        <f>ROUND(SUM(AA112:AA116),0)</f>
        <v>0</v>
      </c>
    </row>
    <row r="118" spans="1:27" ht="6" customHeight="1" x14ac:dyDescent="0.25">
      <c r="D118" s="27"/>
      <c r="E118" s="32"/>
      <c r="H118" s="27"/>
      <c r="I118" s="32"/>
      <c r="L118" s="27"/>
      <c r="M118" s="32"/>
      <c r="P118" s="27"/>
      <c r="Q118" s="32"/>
      <c r="T118" s="27"/>
      <c r="U118" s="32"/>
      <c r="X118" s="27"/>
      <c r="Y118" s="32"/>
      <c r="Z118" s="32"/>
      <c r="AA118" s="20"/>
    </row>
    <row r="119" spans="1:27" s="58" customFormat="1" ht="12.75" customHeight="1" x14ac:dyDescent="0.25">
      <c r="A119" s="57" t="s">
        <v>110</v>
      </c>
      <c r="D119" s="59"/>
      <c r="E119" s="60"/>
      <c r="H119" s="59"/>
      <c r="I119" s="60"/>
      <c r="L119" s="59"/>
      <c r="M119" s="60"/>
      <c r="P119" s="59"/>
      <c r="Q119" s="60"/>
      <c r="T119" s="59"/>
      <c r="U119" s="60"/>
      <c r="X119" s="59"/>
      <c r="Y119" s="60"/>
      <c r="Z119" s="60"/>
      <c r="AA119" s="20"/>
    </row>
    <row r="120" spans="1:27" s="58" customFormat="1" x14ac:dyDescent="0.25">
      <c r="A120" s="58" t="s">
        <v>111</v>
      </c>
      <c r="D120" s="53">
        <f>+'PI One'!D119+'PI Two'!D119+'PI Three'!D118+'PI Four'!D118+'PI Five'!D118+'PI Six'!D118+'PI seven &amp; eight'!D118+'PI nine &amp; ten'!D118</f>
        <v>0</v>
      </c>
      <c r="E120" s="60"/>
      <c r="H120" s="53">
        <f>'PI One'!H119+'PI Two'!H119+'PI Three'!H118+'PI Four'!H117+'PI Five'!H117</f>
        <v>0</v>
      </c>
      <c r="I120" s="60"/>
      <c r="L120" s="53">
        <f>'PI One'!L119+'PI Two'!L119+'PI Three'!L118+'PI Four'!L117+'PI Five'!L117</f>
        <v>0</v>
      </c>
      <c r="M120" s="60"/>
      <c r="P120" s="53">
        <f>'PI One'!P119+'PI Two'!P119+'PI Three'!P118+'PI Four'!P117+'PI Five'!P117</f>
        <v>0</v>
      </c>
      <c r="Q120" s="60"/>
      <c r="T120" s="53">
        <f>'PI One'!T119+'PI Two'!T119+'PI Three'!T118+'PI Four'!T117+'PI Five'!T117</f>
        <v>0</v>
      </c>
      <c r="U120" s="60"/>
      <c r="X120" s="53">
        <f>'PI One'!X119+'PI Two'!X119+'PI Three'!X118+'PI Four'!X117+'PI Five'!X117</f>
        <v>0</v>
      </c>
      <c r="Y120" s="60"/>
      <c r="Z120" s="60"/>
      <c r="AA120" s="20">
        <f t="shared" ref="AA120:AA126" si="49">ROUND(H120+L120+P120+T120+X120,0)</f>
        <v>0</v>
      </c>
    </row>
    <row r="121" spans="1:27" s="58" customFormat="1" x14ac:dyDescent="0.25">
      <c r="A121" s="3" t="s">
        <v>112</v>
      </c>
      <c r="D121" s="53">
        <f>+'PI One'!D120+'PI Two'!D120+'PI Three'!D119+'PI Four'!D119+'PI Five'!D119+'PI Six'!D119+'PI seven &amp; eight'!D119+'PI nine &amp; ten'!D119</f>
        <v>0</v>
      </c>
      <c r="E121" s="60"/>
      <c r="H121" s="53">
        <f>'PI One'!H120+'PI Two'!H120+'PI Three'!H119+'PI Four'!H118+'PI Five'!H118</f>
        <v>0</v>
      </c>
      <c r="I121" s="60"/>
      <c r="L121" s="53">
        <f>'PI One'!L120+'PI Two'!L120+'PI Three'!L119+'PI Four'!L118+'PI Five'!L118</f>
        <v>0</v>
      </c>
      <c r="M121" s="60"/>
      <c r="P121" s="53">
        <f>'PI One'!P120+'PI Two'!P120+'PI Three'!P119+'PI Four'!P118+'PI Five'!P118</f>
        <v>0</v>
      </c>
      <c r="Q121" s="60"/>
      <c r="T121" s="53">
        <f>'PI One'!T120+'PI Two'!T120+'PI Three'!T119+'PI Four'!T118+'PI Five'!T118</f>
        <v>0</v>
      </c>
      <c r="U121" s="60"/>
      <c r="X121" s="53">
        <f>'PI One'!X120+'PI Two'!X120+'PI Three'!X119+'PI Four'!X118+'PI Five'!X118</f>
        <v>0</v>
      </c>
      <c r="Y121" s="60"/>
      <c r="Z121" s="60"/>
      <c r="AA121" s="20">
        <f t="shared" si="49"/>
        <v>0</v>
      </c>
    </row>
    <row r="122" spans="1:27" s="58" customFormat="1" x14ac:dyDescent="0.25">
      <c r="A122" s="58" t="s">
        <v>113</v>
      </c>
      <c r="D122" s="53">
        <f>+'PI One'!D121+'PI Two'!D121+'PI Three'!D120+'PI Four'!D120+'PI Five'!D120+'PI Six'!D120+'PI seven &amp; eight'!D120+'PI nine &amp; ten'!D120</f>
        <v>0</v>
      </c>
      <c r="E122" s="60"/>
      <c r="H122" s="53">
        <f>'PI One'!H121+'PI Two'!H121+'PI Three'!H120+'PI Four'!H119+'PI Five'!H119</f>
        <v>0</v>
      </c>
      <c r="I122" s="60"/>
      <c r="L122" s="53">
        <f>'PI One'!L121+'PI Two'!L121+'PI Three'!L120+'PI Four'!L119+'PI Five'!L119</f>
        <v>0</v>
      </c>
      <c r="M122" s="60"/>
      <c r="P122" s="53">
        <f>'PI One'!P121+'PI Two'!P121+'PI Three'!P120+'PI Four'!P119+'PI Five'!P119</f>
        <v>0</v>
      </c>
      <c r="Q122" s="60"/>
      <c r="T122" s="53">
        <f>'PI One'!T121+'PI Two'!T121+'PI Three'!T120+'PI Four'!T119+'PI Five'!T119</f>
        <v>0</v>
      </c>
      <c r="U122" s="60"/>
      <c r="X122" s="53">
        <f>'PI One'!X121+'PI Two'!X121+'PI Three'!X120+'PI Four'!X119+'PI Five'!X119</f>
        <v>0</v>
      </c>
      <c r="Y122" s="60"/>
      <c r="Z122" s="60"/>
      <c r="AA122" s="20">
        <f t="shared" si="49"/>
        <v>0</v>
      </c>
    </row>
    <row r="123" spans="1:27" s="58" customFormat="1" x14ac:dyDescent="0.25">
      <c r="A123" s="58" t="s">
        <v>5</v>
      </c>
      <c r="D123" s="53">
        <f>+'PI One'!D122</f>
        <v>0</v>
      </c>
      <c r="E123" s="60"/>
      <c r="H123" s="53">
        <f>'PI One'!H122+'PI Two'!H122+'PI Three'!H121+'PI Four'!H120+'PI Five'!H120</f>
        <v>0</v>
      </c>
      <c r="I123" s="60"/>
      <c r="L123" s="53">
        <f>'PI One'!L122+'PI Two'!L122+'PI Three'!L121+'PI Four'!L120+'PI Five'!L120</f>
        <v>0</v>
      </c>
      <c r="M123" s="60"/>
      <c r="P123" s="53">
        <f>'PI One'!P122+'PI Two'!P122+'PI Three'!P121+'PI Four'!P120+'PI Five'!P120</f>
        <v>0</v>
      </c>
      <c r="Q123" s="60"/>
      <c r="T123" s="53">
        <f>'PI One'!T122+'PI Two'!T122+'PI Three'!T121+'PI Four'!T120+'PI Five'!T120</f>
        <v>0</v>
      </c>
      <c r="U123" s="60"/>
      <c r="X123" s="53">
        <f>'PI One'!X122+'PI Two'!X122+'PI Three'!X121+'PI Four'!X120+'PI Five'!X120</f>
        <v>0</v>
      </c>
      <c r="Y123" s="60"/>
      <c r="Z123" s="60"/>
      <c r="AA123" s="20">
        <f t="shared" si="49"/>
        <v>0</v>
      </c>
    </row>
    <row r="124" spans="1:27" s="58" customFormat="1" x14ac:dyDescent="0.25">
      <c r="A124" s="58" t="s">
        <v>5</v>
      </c>
      <c r="D124" s="53">
        <f>+'PI One'!D123+'PI Two'!D122+'PI Three'!D121+'PI Four'!D121+'PI Five'!D121+'PI Six'!D121+'PI seven &amp; eight'!D121+'PI nine &amp; ten'!D121</f>
        <v>0</v>
      </c>
      <c r="E124" s="60"/>
      <c r="H124" s="53">
        <f>'PI One'!H123+'PI Two'!H123+'PI Three'!H122+'PI Four'!H121+'PI Five'!H121</f>
        <v>0</v>
      </c>
      <c r="I124" s="60"/>
      <c r="L124" s="53">
        <f>'PI One'!L123+'PI Two'!L123+'PI Three'!L122+'PI Four'!L121+'PI Five'!L121</f>
        <v>0</v>
      </c>
      <c r="M124" s="60"/>
      <c r="P124" s="53">
        <f>'PI One'!P123+'PI Two'!P123+'PI Three'!P122+'PI Four'!P121+'PI Five'!P121</f>
        <v>0</v>
      </c>
      <c r="Q124" s="60"/>
      <c r="T124" s="53">
        <f>'PI One'!T123+'PI Two'!T123+'PI Three'!T122+'PI Four'!T121+'PI Five'!T121</f>
        <v>0</v>
      </c>
      <c r="U124" s="60"/>
      <c r="X124" s="53">
        <f>'PI One'!X123+'PI Two'!X123+'PI Three'!X122+'PI Four'!X121+'PI Five'!X121</f>
        <v>0</v>
      </c>
      <c r="Y124" s="60"/>
      <c r="Z124" s="60"/>
      <c r="AA124" s="20">
        <f t="shared" si="49"/>
        <v>0</v>
      </c>
    </row>
    <row r="125" spans="1:27" s="58" customFormat="1" x14ac:dyDescent="0.25">
      <c r="A125" s="58" t="s">
        <v>5</v>
      </c>
      <c r="D125" s="53">
        <f>+'PI One'!D124+'PI Two'!D123+'PI Three'!D122+'PI Four'!D122+'PI Five'!D122+'PI Six'!D122+'PI seven &amp; eight'!D122+'PI nine &amp; ten'!D122</f>
        <v>0</v>
      </c>
      <c r="E125" s="60"/>
      <c r="H125" s="53">
        <f>'PI One'!H124+'PI Two'!H124+'PI Three'!H123+'PI Four'!H122+'PI Five'!H122</f>
        <v>0</v>
      </c>
      <c r="I125" s="60"/>
      <c r="L125" s="53">
        <f>'PI One'!L124+'PI Two'!L124+'PI Three'!L123+'PI Four'!L122+'PI Five'!L122</f>
        <v>0</v>
      </c>
      <c r="M125" s="60"/>
      <c r="P125" s="53">
        <f>'PI One'!P124+'PI Two'!P124+'PI Three'!P123+'PI Four'!P122+'PI Five'!P122</f>
        <v>0</v>
      </c>
      <c r="Q125" s="60"/>
      <c r="T125" s="53">
        <f>'PI One'!T124+'PI Two'!T124+'PI Three'!T123+'PI Four'!T122+'PI Five'!T122</f>
        <v>0</v>
      </c>
      <c r="U125" s="60"/>
      <c r="X125" s="53">
        <f>'PI One'!X124+'PI Two'!X124+'PI Three'!X123+'PI Four'!X122+'PI Five'!X122</f>
        <v>0</v>
      </c>
      <c r="Y125" s="60"/>
      <c r="Z125" s="60"/>
      <c r="AA125" s="20">
        <f t="shared" si="49"/>
        <v>0</v>
      </c>
    </row>
    <row r="126" spans="1:27" ht="13.5" customHeight="1" x14ac:dyDescent="0.25">
      <c r="A126" s="3" t="s">
        <v>110</v>
      </c>
      <c r="D126" s="53">
        <f>+'PI One'!D125+'PI Two'!D124+'PI Three'!D123+'PI Four'!D123+'PI Five'!D123+'PI Six'!D123+'PI seven &amp; eight'!D123+'PI nine &amp; ten'!D123</f>
        <v>0</v>
      </c>
      <c r="E126" s="32"/>
      <c r="H126" s="53">
        <f>'PI One'!H125+'PI Two'!H125+'PI Three'!H124+'PI Four'!H123+'PI Five'!H123</f>
        <v>0</v>
      </c>
      <c r="I126" s="32"/>
      <c r="L126" s="53">
        <f>'PI One'!L125+'PI Two'!L125+'PI Three'!L124+'PI Four'!L123+'PI Five'!L123</f>
        <v>0</v>
      </c>
      <c r="M126" s="32"/>
      <c r="P126" s="53">
        <f>'PI One'!P125+'PI Two'!P125+'PI Three'!P124+'PI Four'!P123+'PI Five'!P123</f>
        <v>0</v>
      </c>
      <c r="Q126" s="32"/>
      <c r="T126" s="53">
        <f>'PI One'!T125+'PI Two'!T125+'PI Three'!T124+'PI Four'!T123+'PI Five'!T123</f>
        <v>0</v>
      </c>
      <c r="U126" s="32"/>
      <c r="X126" s="53">
        <f>'PI One'!X125+'PI Two'!X125+'PI Three'!X124+'PI Four'!X123+'PI Five'!X123</f>
        <v>0</v>
      </c>
      <c r="Y126" s="32"/>
      <c r="Z126" s="32"/>
      <c r="AA126" s="20">
        <f t="shared" si="49"/>
        <v>0</v>
      </c>
    </row>
    <row r="127" spans="1:27" ht="3" customHeight="1" x14ac:dyDescent="0.25">
      <c r="D127" s="59"/>
      <c r="E127" s="32"/>
      <c r="H127" s="59"/>
      <c r="I127" s="32"/>
      <c r="L127" s="59"/>
      <c r="M127" s="32"/>
      <c r="P127" s="59"/>
      <c r="Q127" s="32"/>
      <c r="T127" s="59"/>
      <c r="U127" s="32"/>
      <c r="X127" s="53">
        <f>'PI One'!X126+'PI Two'!X126+'PI Three'!X125+'PI Four'!X124+'PI Five'!X124</f>
        <v>0</v>
      </c>
      <c r="Y127" s="32"/>
      <c r="Z127" s="32"/>
      <c r="AA127" s="20"/>
    </row>
    <row r="128" spans="1:27" x14ac:dyDescent="0.25">
      <c r="A128" s="15" t="s">
        <v>114</v>
      </c>
      <c r="D128" s="56">
        <f>ROUND(SUM(D120:D127),0)</f>
        <v>0</v>
      </c>
      <c r="E128" s="32"/>
      <c r="H128" s="56">
        <f>ROUND(SUM(H120:H127),0)</f>
        <v>0</v>
      </c>
      <c r="I128" s="32"/>
      <c r="L128" s="56">
        <f>ROUND(SUM(L120:L127),0)</f>
        <v>0</v>
      </c>
      <c r="M128" s="32"/>
      <c r="P128" s="56">
        <f>ROUND(SUM(P120:P127),0)</f>
        <v>0</v>
      </c>
      <c r="Q128" s="32"/>
      <c r="T128" s="56">
        <f>ROUND(SUM(T120:T127),0)</f>
        <v>0</v>
      </c>
      <c r="U128" s="32"/>
      <c r="X128" s="56">
        <f>ROUND(SUM(X120:X127),0)</f>
        <v>0</v>
      </c>
      <c r="Y128" s="32"/>
      <c r="Z128" s="32"/>
      <c r="AA128" s="56">
        <f>ROUND(SUM(AA120:AA127),0)</f>
        <v>0</v>
      </c>
    </row>
    <row r="129" spans="1:31" x14ac:dyDescent="0.25">
      <c r="A129" s="38"/>
      <c r="D129" s="43"/>
      <c r="E129" s="32"/>
      <c r="H129" s="43"/>
      <c r="I129" s="32"/>
      <c r="L129" s="43"/>
      <c r="M129" s="32"/>
      <c r="P129" s="43"/>
      <c r="Q129" s="32"/>
      <c r="T129" s="43"/>
      <c r="U129" s="32"/>
      <c r="X129" s="43"/>
      <c r="Y129" s="32"/>
      <c r="Z129" s="32"/>
      <c r="AA129" s="43"/>
    </row>
    <row r="130" spans="1:31" x14ac:dyDescent="0.25">
      <c r="A130" s="38"/>
      <c r="D130" s="43"/>
      <c r="E130" s="32"/>
      <c r="H130" s="43"/>
      <c r="I130" s="32"/>
      <c r="L130" s="43"/>
      <c r="M130" s="32"/>
      <c r="P130" s="43"/>
      <c r="Q130" s="32"/>
      <c r="T130" s="43"/>
      <c r="U130" s="32"/>
      <c r="X130" s="43"/>
      <c r="Y130" s="32"/>
      <c r="Z130" s="32"/>
      <c r="AA130" s="43"/>
    </row>
    <row r="131" spans="1:31" x14ac:dyDescent="0.25">
      <c r="A131" s="64" t="s">
        <v>115</v>
      </c>
      <c r="B131" s="65"/>
      <c r="C131" s="65"/>
      <c r="D131" s="66">
        <f>ROUND(D132-D106-D88-D117-D124-D125,0)+IF(D124&gt;25000,25000,D124)+IF(D125&gt;25000,25000,D125)+IF(D123&gt;25000,25000,D123)</f>
        <v>0</v>
      </c>
      <c r="E131" s="67"/>
      <c r="F131" s="68"/>
      <c r="G131" s="68"/>
      <c r="H131" s="66">
        <f>ROUND(H132-H106-H88-H117-H123-H124-H125,0)+IF(H124&gt;25000,25000,H124)+IF(H125&gt;25000,25000,H125)+IF(H123&gt;25000,25000,H123)</f>
        <v>32326</v>
      </c>
      <c r="I131" s="67"/>
      <c r="J131" s="65"/>
      <c r="K131" s="65"/>
      <c r="L131" s="66">
        <f>ROUND(L132-L106-L88-L117-L124-L125-L123,0)</f>
        <v>33346</v>
      </c>
      <c r="M131" s="67"/>
      <c r="N131" s="65"/>
      <c r="O131" s="65"/>
      <c r="P131" s="66">
        <f>ROUND(P132-P106-P88-P117-P124-P125,0)</f>
        <v>34399</v>
      </c>
      <c r="Q131" s="67"/>
      <c r="R131" s="65"/>
      <c r="S131" s="65"/>
      <c r="T131" s="66">
        <f>ROUND(T132-T106-T88-T117-T124-T125,0)</f>
        <v>38218</v>
      </c>
      <c r="U131" s="67"/>
      <c r="V131" s="65"/>
      <c r="W131" s="65"/>
      <c r="X131" s="66">
        <f>ROUND(X132-X106-X88-X117-X124-X125,0)</f>
        <v>39366</v>
      </c>
      <c r="Y131" s="67"/>
      <c r="Z131" s="67"/>
      <c r="AA131" s="20">
        <f>ROUND(H131+L131+P131+T131+X131,0)</f>
        <v>177655</v>
      </c>
    </row>
    <row r="132" spans="1:31" x14ac:dyDescent="0.25">
      <c r="A132" s="3" t="s">
        <v>116</v>
      </c>
      <c r="D132" s="27">
        <f>ROUND(D104+D106+D109+D110+D117+D128,0)</f>
        <v>0</v>
      </c>
      <c r="E132" s="32"/>
      <c r="H132" s="27">
        <f>ROUND(H104+H106+H109+H110+H117+H128,0)</f>
        <v>32326</v>
      </c>
      <c r="I132" s="32"/>
      <c r="L132" s="27">
        <f>ROUND(L104+L106+L109+L110+L117+L128,0)</f>
        <v>33346</v>
      </c>
      <c r="M132" s="32"/>
      <c r="P132" s="27">
        <f>ROUND(P104+P106+P109+P110+P117+P128,0)</f>
        <v>34399</v>
      </c>
      <c r="Q132" s="32"/>
      <c r="T132" s="27">
        <f>ROUND(T104+T106+T109+T110+T117+T128,0)</f>
        <v>38218</v>
      </c>
      <c r="U132" s="32"/>
      <c r="X132" s="27">
        <f>ROUND(X104+X106+X109+X110+X117+X128,0)</f>
        <v>39366</v>
      </c>
      <c r="Y132" s="32"/>
      <c r="Z132" s="32"/>
      <c r="AA132" s="27">
        <f>ROUND(AA104+AA106+AA109+AA110+AA117+AA128,0)</f>
        <v>177655</v>
      </c>
    </row>
    <row r="133" spans="1:31" x14ac:dyDescent="0.25">
      <c r="A133" s="3" t="s">
        <v>0</v>
      </c>
      <c r="B133" s="70" t="s">
        <v>1</v>
      </c>
      <c r="C133" s="71">
        <v>0.51</v>
      </c>
      <c r="D133" s="27">
        <f>ROUND(D131*C133,0)</f>
        <v>0</v>
      </c>
      <c r="E133" s="30"/>
      <c r="F133" s="70" t="s">
        <v>1</v>
      </c>
      <c r="G133" s="71">
        <v>0.51</v>
      </c>
      <c r="H133" s="27">
        <f>ROUND(H131*G133,0)</f>
        <v>16486</v>
      </c>
      <c r="I133" s="30"/>
      <c r="J133" s="70" t="s">
        <v>1</v>
      </c>
      <c r="K133" s="71">
        <v>0.51500000000000001</v>
      </c>
      <c r="L133" s="27">
        <f>ROUND(L131*K133,0)</f>
        <v>17173</v>
      </c>
      <c r="M133" s="30"/>
      <c r="N133" s="70" t="s">
        <v>1</v>
      </c>
      <c r="O133" s="71">
        <v>0.51500000000000001</v>
      </c>
      <c r="P133" s="27">
        <f>ROUND(P131*O133,0)</f>
        <v>17715</v>
      </c>
      <c r="Q133" s="30"/>
      <c r="R133" s="70" t="s">
        <v>1</v>
      </c>
      <c r="S133" s="71">
        <v>0.51500000000000001</v>
      </c>
      <c r="T133" s="27">
        <f>ROUND(T131*S133,0)</f>
        <v>19682</v>
      </c>
      <c r="U133" s="30"/>
      <c r="V133" s="70" t="s">
        <v>1</v>
      </c>
      <c r="W133" s="71">
        <v>0.51500000000000001</v>
      </c>
      <c r="X133" s="27">
        <f>ROUND(X131*W133,0)</f>
        <v>20273</v>
      </c>
      <c r="Y133" s="30"/>
      <c r="Z133" s="30"/>
      <c r="AA133" s="20">
        <f>ROUND(D133+H133+L133+P133+T133+X133,0)</f>
        <v>91329</v>
      </c>
    </row>
    <row r="134" spans="1:31" ht="15.75" customHeight="1" thickBot="1" x14ac:dyDescent="0.3">
      <c r="A134" s="72" t="s">
        <v>2</v>
      </c>
      <c r="B134" s="72"/>
      <c r="C134" s="72"/>
      <c r="D134" s="73">
        <f>ROUND(D132+D133,0)</f>
        <v>0</v>
      </c>
      <c r="E134" s="30"/>
      <c r="F134" s="73"/>
      <c r="G134" s="72"/>
      <c r="H134" s="73">
        <f>ROUND(H132+H133,0)</f>
        <v>48812</v>
      </c>
      <c r="I134" s="30"/>
      <c r="J134" s="72"/>
      <c r="K134" s="72"/>
      <c r="L134" s="73">
        <f>ROUND(L132+L133,0)</f>
        <v>50519</v>
      </c>
      <c r="M134" s="30"/>
      <c r="N134" s="72"/>
      <c r="O134" s="72"/>
      <c r="P134" s="73">
        <f>ROUND(P132+P133,0)</f>
        <v>52114</v>
      </c>
      <c r="Q134" s="30"/>
      <c r="R134" s="72"/>
      <c r="S134" s="72"/>
      <c r="T134" s="73">
        <f>ROUND(T132+T133,0)</f>
        <v>57900</v>
      </c>
      <c r="U134" s="30"/>
      <c r="V134" s="72"/>
      <c r="W134" s="72"/>
      <c r="X134" s="73">
        <f>ROUND(X132+X133,0)</f>
        <v>59639</v>
      </c>
      <c r="Y134" s="30"/>
      <c r="Z134" s="30"/>
      <c r="AA134" s="73">
        <f>ROUND(AA132+AA133,0)</f>
        <v>268984</v>
      </c>
    </row>
    <row r="135" spans="1:31" ht="15.75" customHeight="1" thickTop="1" x14ac:dyDescent="0.25">
      <c r="A135" s="74"/>
      <c r="D135" s="27"/>
      <c r="E135" s="27"/>
      <c r="H135" s="20"/>
      <c r="I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B135" s="27"/>
      <c r="AC135" s="27"/>
      <c r="AE135" s="75"/>
    </row>
    <row r="136" spans="1:31" ht="15.75" customHeight="1" x14ac:dyDescent="0.25">
      <c r="A136" s="74" t="s">
        <v>117</v>
      </c>
      <c r="D136" s="27"/>
      <c r="E136" s="27"/>
      <c r="H136" s="20"/>
      <c r="I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B136" s="27"/>
      <c r="AC136" s="27"/>
      <c r="AE136" s="75"/>
    </row>
    <row r="137" spans="1:31" ht="15.75" customHeight="1" x14ac:dyDescent="0.25">
      <c r="A137" s="74"/>
      <c r="D137" s="27"/>
      <c r="E137" s="27"/>
      <c r="H137" s="20"/>
      <c r="I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B137" s="27"/>
      <c r="AC137" s="27"/>
      <c r="AE137" s="75"/>
    </row>
    <row r="138" spans="1:31" ht="15.75" customHeight="1" x14ac:dyDescent="0.25">
      <c r="A138" s="64" t="s">
        <v>115</v>
      </c>
      <c r="D138" s="27"/>
      <c r="E138" s="27"/>
      <c r="H138" s="20">
        <f>+'PI One'!H130+'PI Two'!H129+'PI Three'!H128+'PI Four'!H128+'PI Five'!H128</f>
        <v>32327</v>
      </c>
      <c r="I138" s="27"/>
      <c r="L138" s="20">
        <f>+'PI One'!L130+'PI Two'!L129+'PI Three'!L128+'PI Four'!L128+'PI Five'!L128+'PI Six'!L128+'PI seven &amp; eight'!L128+'PI nine &amp; ten'!L128</f>
        <v>33346</v>
      </c>
      <c r="M138" s="27"/>
      <c r="N138" s="27"/>
      <c r="O138" s="27"/>
      <c r="P138" s="20">
        <f>+'PI One'!P130+'PI Two'!P129+'PI Three'!P128+'PI Four'!P128+'PI Five'!P128+'PI Six'!P128+'PI seven &amp; eight'!P128+'PI nine &amp; ten'!P128</f>
        <v>34399</v>
      </c>
      <c r="Q138" s="27"/>
      <c r="R138" s="27"/>
      <c r="S138" s="27"/>
      <c r="T138" s="20">
        <f>+'PI One'!T130+'PI Two'!T129+'PI Three'!T128+'PI Four'!T128+'PI Five'!T128+'PI Six'!T128+'PI seven &amp; eight'!T128+'PI nine &amp; ten'!T128</f>
        <v>38218</v>
      </c>
      <c r="U138" s="27"/>
      <c r="V138" s="27"/>
      <c r="W138" s="27"/>
      <c r="X138" s="20">
        <f>+'PI One'!X130+'PI Two'!X129+'PI Three'!X128+'PI Four'!X128+'PI Five'!X128+'PI Six'!X128+'PI seven &amp; eight'!X128+'PI nine &amp; ten'!X128</f>
        <v>39366</v>
      </c>
      <c r="Y138" s="27"/>
      <c r="Z138" s="27"/>
      <c r="AA138" s="20">
        <f>+'PI One'!Z130+ 'PI Two'!Z129+'PI Three'!Z128+'PI Four'!Z128+'PI Five'!AC128+'PI Six'!Z128+'PI seven &amp; eight'!Z128+'PI nine &amp; ten'!Z128</f>
        <v>177656</v>
      </c>
      <c r="AB138" s="27"/>
      <c r="AC138" s="27"/>
      <c r="AE138" s="75"/>
    </row>
    <row r="139" spans="1:31" ht="15.75" customHeight="1" x14ac:dyDescent="0.25">
      <c r="A139" s="3" t="s">
        <v>116</v>
      </c>
      <c r="D139" s="27"/>
      <c r="E139" s="27"/>
      <c r="H139" s="20">
        <f>+'PI One'!H131+'PI Two'!H130+'PI Three'!H129+'PI Four'!H129+'PI Five'!H129</f>
        <v>32327</v>
      </c>
      <c r="I139" s="27"/>
      <c r="L139" s="20">
        <f>+'PI One'!L131+'PI Two'!L130+'PI Three'!L129+'PI Four'!L129+'PI Five'!L129+'PI Six'!L129+'PI seven &amp; eight'!L129+'PI nine &amp; ten'!L129</f>
        <v>33346</v>
      </c>
      <c r="M139" s="27"/>
      <c r="N139" s="27"/>
      <c r="O139" s="27"/>
      <c r="P139" s="20">
        <f>+'PI One'!P131+'PI Two'!P130+'PI Three'!P129+'PI Four'!P129+'PI Five'!P129+'PI Six'!P129+'PI seven &amp; eight'!P129+'PI nine &amp; ten'!P129</f>
        <v>34399</v>
      </c>
      <c r="Q139" s="27"/>
      <c r="R139" s="27"/>
      <c r="S139" s="27"/>
      <c r="T139" s="20">
        <f>+'PI One'!T131+'PI Two'!T130+'PI Three'!T129+'PI Four'!T129+'PI Five'!T129+'PI Six'!T129+'PI seven &amp; eight'!T129+'PI nine &amp; ten'!T129</f>
        <v>38218</v>
      </c>
      <c r="U139" s="27"/>
      <c r="V139" s="27"/>
      <c r="W139" s="27"/>
      <c r="X139" s="20">
        <f>+'PI One'!X131+'PI Two'!X130+'PI Three'!X129+'PI Four'!X129+'PI Five'!X129+'PI Six'!X129+'PI seven &amp; eight'!X129+'PI nine &amp; ten'!X129</f>
        <v>39366</v>
      </c>
      <c r="Y139" s="27"/>
      <c r="Z139" s="27"/>
      <c r="AA139" s="20">
        <f>+'PI One'!Z131+'PI Two'!Z129+'PI Three'!Z129+'PI Four'!Z129+'PI Five'!AC129+'PI Six'!Z129+'PI seven &amp; eight'!Z129+'PI nine &amp; ten'!Z129</f>
        <v>177656</v>
      </c>
      <c r="AB139" s="27"/>
      <c r="AC139" s="27"/>
      <c r="AE139" s="75"/>
    </row>
    <row r="140" spans="1:31" ht="15.75" customHeight="1" x14ac:dyDescent="0.25">
      <c r="A140" s="3" t="s">
        <v>0</v>
      </c>
      <c r="D140" s="27"/>
      <c r="E140" s="27"/>
      <c r="H140" s="20">
        <f>+'PI One'!H132+'PI Two'!H131+'PI Three'!H130+'PI Four'!H130+'PI Five'!H130</f>
        <v>16487</v>
      </c>
      <c r="I140" s="27"/>
      <c r="L140" s="20">
        <f>+'PI One'!L132+'PI Two'!L131+'PI Three'!L130+'PI Four'!L130+'PI Five'!L130+'PI Six'!L130+'PI seven &amp; eight'!L130+'PI nine &amp; ten'!L130</f>
        <v>17173</v>
      </c>
      <c r="M140" s="27"/>
      <c r="N140" s="27"/>
      <c r="O140" s="27"/>
      <c r="P140" s="20">
        <f>+'PI One'!P132+'PI Two'!P131+'PI Three'!P130+'PI Four'!P130+'PI Five'!P130+'PI Six'!P130+'PI seven &amp; eight'!P130+'PI nine &amp; ten'!P130</f>
        <v>17715</v>
      </c>
      <c r="Q140" s="27"/>
      <c r="R140" s="27"/>
      <c r="S140" s="27"/>
      <c r="T140" s="20">
        <f>+'PI One'!T132+'PI Two'!T131+'PI Three'!T130+'PI Four'!T130+'PI Five'!T130+'PI Six'!T130+'PI seven &amp; eight'!T130+'PI nine &amp; ten'!T130</f>
        <v>19682</v>
      </c>
      <c r="U140" s="27"/>
      <c r="V140" s="27"/>
      <c r="W140" s="27"/>
      <c r="X140" s="20">
        <f>+'PI One'!X132+'PI Two'!X131+'PI Three'!X130+'PI Four'!X130+'PI Five'!X130+'PI Six'!X130+'PI seven &amp; eight'!X130+'PI nine &amp; ten'!X130</f>
        <v>20273</v>
      </c>
      <c r="Y140" s="27"/>
      <c r="Z140" s="27"/>
      <c r="AA140" s="20">
        <f>+'PI One'!Z132+'PI Two'!Z131+'PI Three'!Z130+'PI Four'!Z130+'PI Five'!AC130+'PI Six'!Z130+'PI seven &amp; eight'!Z130+'PI nine &amp; ten'!Z130</f>
        <v>91330</v>
      </c>
      <c r="AB140" s="27"/>
      <c r="AC140" s="27"/>
      <c r="AE140" s="75"/>
    </row>
    <row r="141" spans="1:31" ht="15.75" customHeight="1" x14ac:dyDescent="0.25">
      <c r="A141" s="74"/>
      <c r="D141" s="27"/>
      <c r="E141" s="27"/>
      <c r="H141" s="20"/>
      <c r="I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B141" s="27"/>
      <c r="AC141" s="27"/>
      <c r="AE141" s="75"/>
    </row>
    <row r="142" spans="1:31" ht="15.75" customHeight="1" x14ac:dyDescent="0.25">
      <c r="A142" s="74" t="s">
        <v>118</v>
      </c>
      <c r="D142" s="27"/>
      <c r="E142" s="27"/>
      <c r="H142" s="20"/>
      <c r="I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B142" s="27"/>
      <c r="AC142" s="27"/>
      <c r="AE142" s="75"/>
    </row>
    <row r="143" spans="1:31" ht="15.75" customHeight="1" x14ac:dyDescent="0.25">
      <c r="A143" s="64" t="s">
        <v>115</v>
      </c>
      <c r="D143" s="27"/>
      <c r="E143" s="27"/>
      <c r="H143" s="111">
        <f>+H131-H138</f>
        <v>-1</v>
      </c>
      <c r="I143" s="27"/>
      <c r="L143" s="20">
        <f>+L131-L138</f>
        <v>0</v>
      </c>
      <c r="M143" s="27"/>
      <c r="N143" s="27"/>
      <c r="O143" s="27"/>
      <c r="P143" s="20">
        <f>+P131-P138</f>
        <v>0</v>
      </c>
      <c r="Q143" s="27"/>
      <c r="R143" s="27"/>
      <c r="S143" s="27"/>
      <c r="T143" s="20">
        <f>+T131-T138</f>
        <v>0</v>
      </c>
      <c r="U143" s="27"/>
      <c r="V143" s="27"/>
      <c r="W143" s="27"/>
      <c r="X143" s="20">
        <f>+X131-X138</f>
        <v>0</v>
      </c>
      <c r="Y143" s="27"/>
      <c r="Z143" s="27"/>
      <c r="AA143" s="20">
        <f>+AA131-AA138</f>
        <v>-1</v>
      </c>
      <c r="AB143" s="27"/>
      <c r="AC143" s="27"/>
      <c r="AE143" s="75"/>
    </row>
    <row r="144" spans="1:31" ht="15.75" customHeight="1" x14ac:dyDescent="0.25">
      <c r="A144" s="3" t="s">
        <v>116</v>
      </c>
      <c r="D144" s="27"/>
      <c r="E144" s="27"/>
      <c r="H144" s="20">
        <f>+H132-H139</f>
        <v>-1</v>
      </c>
      <c r="I144" s="27"/>
      <c r="L144" s="20">
        <f>+L132-L139</f>
        <v>0</v>
      </c>
      <c r="M144" s="27"/>
      <c r="N144" s="27"/>
      <c r="O144" s="27"/>
      <c r="P144" s="20">
        <f>+P132-P139</f>
        <v>0</v>
      </c>
      <c r="Q144" s="27"/>
      <c r="R144" s="27"/>
      <c r="S144" s="27"/>
      <c r="T144" s="20">
        <f>+T132-T139</f>
        <v>0</v>
      </c>
      <c r="U144" s="27"/>
      <c r="V144" s="27"/>
      <c r="W144" s="27"/>
      <c r="X144" s="20">
        <f t="shared" ref="X144:AA145" si="50">+X132-X139</f>
        <v>0</v>
      </c>
      <c r="Y144" s="27"/>
      <c r="Z144" s="27"/>
      <c r="AA144" s="20">
        <f t="shared" si="50"/>
        <v>-1</v>
      </c>
      <c r="AB144" s="27"/>
      <c r="AC144" s="27"/>
      <c r="AE144" s="75"/>
    </row>
    <row r="145" spans="1:31" ht="15.75" customHeight="1" x14ac:dyDescent="0.25">
      <c r="A145" s="3" t="s">
        <v>0</v>
      </c>
      <c r="D145" s="27"/>
      <c r="E145" s="27"/>
      <c r="H145" s="20">
        <f>+H133-H140</f>
        <v>-1</v>
      </c>
      <c r="I145" s="27"/>
      <c r="L145" s="20">
        <f>+L133-L140</f>
        <v>0</v>
      </c>
      <c r="M145" s="27"/>
      <c r="N145" s="27"/>
      <c r="O145" s="27"/>
      <c r="P145" s="20">
        <f>+P133-P140</f>
        <v>0</v>
      </c>
      <c r="Q145" s="27"/>
      <c r="R145" s="27"/>
      <c r="S145" s="27"/>
      <c r="T145" s="20">
        <f>+T133-T140</f>
        <v>0</v>
      </c>
      <c r="U145" s="27"/>
      <c r="V145" s="27"/>
      <c r="W145" s="27"/>
      <c r="X145" s="20">
        <f t="shared" si="50"/>
        <v>0</v>
      </c>
      <c r="Y145" s="27"/>
      <c r="Z145" s="27"/>
      <c r="AA145" s="20">
        <f t="shared" si="50"/>
        <v>-1</v>
      </c>
      <c r="AB145" s="27"/>
      <c r="AC145" s="27"/>
      <c r="AE145" s="75"/>
    </row>
    <row r="146" spans="1:31" ht="15.75" customHeight="1" x14ac:dyDescent="0.25">
      <c r="A146" s="74"/>
      <c r="D146" s="27"/>
      <c r="E146" s="27"/>
      <c r="H146" s="20"/>
      <c r="I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B146" s="27"/>
      <c r="AC146" s="27"/>
      <c r="AE146" s="75"/>
    </row>
    <row r="147" spans="1:31" x14ac:dyDescent="0.25">
      <c r="A147" s="76"/>
      <c r="H147" s="77"/>
      <c r="I147" s="77"/>
      <c r="AA147" s="20">
        <f>T134+P134+L134+H134+D134+X134</f>
        <v>268984</v>
      </c>
      <c r="AB147" s="20" t="s">
        <v>3</v>
      </c>
      <c r="AC147" s="77"/>
    </row>
  </sheetData>
  <customSheetViews>
    <customSheetView guid="{7E480A89-9ADD-40D3-AD7C-1B4DAC730927}" fitToPage="1" hiddenColumns="1" topLeftCell="A118">
      <selection activeCell="N151" sqref="N151"/>
      <pageMargins left="0.75" right="0.75" top="1" bottom="1" header="0.5" footer="0.5"/>
      <pageSetup scale="44" orientation="portrait" r:id="rId1"/>
    </customSheetView>
    <customSheetView guid="{1AB19389-5738-4E19-932B-32DED3F878FC}" fitToPage="1" hiddenRows="1" hiddenColumns="1" topLeftCell="A113">
      <selection activeCell="H139" sqref="H139"/>
      <pageMargins left="0.75" right="0.75" top="1" bottom="1" header="0.5" footer="0.5"/>
      <pageSetup scale="43" orientation="portrait" r:id="rId2"/>
    </customSheetView>
    <customSheetView guid="{FB0E21F0-4E3B-4E81-9712-EA49C90E1D5A}" hiddenRows="1">
      <selection sqref="A1:C1"/>
      <pageMargins left="0.7" right="0.7" top="0.75" bottom="0.75" header="0.3" footer="0.3"/>
      <pageSetup orientation="portrait"/>
    </customSheetView>
    <customSheetView guid="{CCA9AF78-5B98-4143-B7AD-20DF2202D9CD}" hiddenRows="1" hiddenColumns="1" topLeftCell="A96">
      <selection activeCell="Z69" sqref="Z69"/>
      <pageMargins left="0.7" right="0.7" top="0.75" bottom="0.75" header="0.3" footer="0.3"/>
      <pageSetup orientation="portrait"/>
    </customSheetView>
    <customSheetView guid="{7A923FC1-5E6B-4640-98A3-7D91AFD62F71}" showPageBreaks="1" fitToPage="1" hiddenRows="1" hiddenColumns="1" topLeftCell="A103">
      <selection activeCell="T137" sqref="T137"/>
      <pageMargins left="0.7" right="0.7" top="0.75" bottom="0.75" header="0.3" footer="0.3"/>
      <pageSetup scale="44" orientation="portrait"/>
    </customSheetView>
  </customSheetViews>
  <mergeCells count="7">
    <mergeCell ref="R6:T6"/>
    <mergeCell ref="V6:X6"/>
    <mergeCell ref="A1:C1"/>
    <mergeCell ref="B6:D6"/>
    <mergeCell ref="F6:H6"/>
    <mergeCell ref="J6:L6"/>
    <mergeCell ref="N6:P6"/>
  </mergeCells>
  <phoneticPr fontId="17" type="noConversion"/>
  <pageMargins left="0.75" right="0.75" top="1" bottom="1" header="0.5" footer="0.5"/>
  <pageSetup scale="44" orientation="portrait" r:id="rId3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PI One</vt:lpstr>
      <vt:lpstr>PI Two</vt:lpstr>
      <vt:lpstr>PI Three</vt:lpstr>
      <vt:lpstr>PI Four</vt:lpstr>
      <vt:lpstr>PI Five</vt:lpstr>
      <vt:lpstr>PI Six</vt:lpstr>
      <vt:lpstr>PI seven &amp; eight</vt:lpstr>
      <vt:lpstr>PI nine &amp; ten</vt:lpstr>
      <vt:lpstr>Total Budget</vt:lpstr>
    </vt:vector>
  </TitlesOfParts>
  <Company>University of New Mexico Financial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Financial Services Division</dc:creator>
  <cp:lastModifiedBy>iroeder</cp:lastModifiedBy>
  <cp:lastPrinted>2015-04-17T14:09:50Z</cp:lastPrinted>
  <dcterms:created xsi:type="dcterms:W3CDTF">2011-01-10T22:27:22Z</dcterms:created>
  <dcterms:modified xsi:type="dcterms:W3CDTF">2016-03-08T18:52:25Z</dcterms:modified>
</cp:coreProperties>
</file>